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>
    <definedName name="_xlnm.Print_Area" localSheetId="0">'Додаток 3 до рішення сесії'!$A$1:$R$114</definedName>
  </definedNames>
  <calcPr fullCalcOnLoad="1"/>
</workbook>
</file>

<file path=xl/sharedStrings.xml><?xml version="1.0" encoding="utf-8"?>
<sst xmlns="http://schemas.openxmlformats.org/spreadsheetml/2006/main" count="443" uniqueCount="273">
  <si>
    <t>Додаток №3</t>
  </si>
  <si>
    <t/>
  </si>
  <si>
    <t>РОЗПОДІЛ</t>
  </si>
  <si>
    <t>видатків місцевого бюджету на 2021 рік</t>
  </si>
  <si>
    <t>10514000000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</si>
  <si>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</si>
  <si>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</si>
  <si>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</si>
  <si>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</si>
  <si>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</si>
  <si>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</si>
  <si>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</si>
  <si>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</si>
  <si>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</si>
  <si>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</si>
  <si>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</si>
  <si>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</si>
  <si>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</si>
  <si>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</si>
  <si>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</si>
  <si>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</si>
  <si>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</si>
  <si>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</si>
  <si>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</si>
  <si>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</si>
  <si>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</si>
  <si>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</si>
  <si>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</si>
  <si>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</si>
  <si>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</si>
  <si>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</si>
  <si>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</si>
  <si>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</si>
  <si>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</si>
  <si>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</si>
  <si>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Березанської міської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</si>
  <si>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</si>
  <si>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</si>
  <si>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</si>
  <si>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</si>
  <si>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</si>
  <si>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</si>
  <si>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</si>
  <si>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</si>
  <si>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</si>
  <si>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</si>
  <si>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</si>
  <si>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2000</t>
  </si>
  <si>
    <t>ОХОРОНА ЗДОРОВ’Я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</si>
  <si>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</si>
  <si>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</si>
  <si>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</si>
  <si>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</si>
  <si>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</si>
  <si>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</si>
  <si>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</si>
  <si>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</si>
  <si>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</si>
  <si>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</si>
  <si>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</si>
  <si>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</si>
  <si>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</si>
  <si>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</si>
  <si>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</si>
  <si>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</si>
  <si>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</si>
  <si>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</si>
  <si>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0213112</t>
  </si>
  <si>
    <t>3112</t>
  </si>
  <si>
    <t>1040</t>
  </si>
  <si>
    <t>Заходи державної політики з питань дітей та їх соціального захисту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</si>
  <si>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</si>
  <si>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</si>
  <si>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</si>
  <si>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</si>
  <si>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</si>
  <si>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</si>
  <si>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</si>
  <si>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</si>
  <si>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</si>
  <si>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</si>
  <si>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</si>
  <si>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</si>
  <si>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</si>
  <si>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</si>
  <si>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</si>
  <si>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</si>
  <si>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</si>
  <si>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</si>
  <si>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</si>
  <si>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</si>
  <si>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</si>
  <si>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</si>
  <si>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</si>
  <si>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</si>
  <si>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</si>
  <si>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</si>
  <si>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</si>
  <si>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</si>
  <si>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</si>
  <si>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</si>
  <si>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</si>
  <si>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</si>
  <si>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0217520</t>
  </si>
  <si>
    <t>7520</t>
  </si>
  <si>
    <t>0460</t>
  </si>
  <si>
    <t>Реалізація Національної програми інформатизації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</si>
  <si>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</si>
  <si>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</si>
  <si>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</si>
  <si>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</si>
  <si>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</si>
  <si>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</si>
  <si>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</si>
  <si>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</si>
  <si>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8000</t>
  </si>
  <si>
    <t>ІНША ДІЯЛЬНІСТЬ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</si>
  <si>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</si>
  <si>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</si>
  <si>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</si>
  <si>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</si>
  <si>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0218230</t>
  </si>
  <si>
    <t>8230</t>
  </si>
  <si>
    <t>0380</t>
  </si>
  <si>
    <t>Інші заходи громадського порядку та безпеки</t>
  </si>
  <si>
    <t>0218410</t>
  </si>
  <si>
    <t>8410</t>
  </si>
  <si>
    <t>0830</t>
  </si>
  <si>
    <t>Фінансова підтримка засобів масової інформації</t>
  </si>
  <si>
    <t>0600000</t>
  </si>
  <si>
    <t>Відділ освіти виконавчого комітету Березанської міської ради</t>
  </si>
  <si>
    <t>0610000</t>
  </si>
  <si>
    <t>0610160</t>
  </si>
  <si>
    <t>1000</t>
  </si>
  <si>
    <t>ОСВІТА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</si>
  <si>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</si>
  <si>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</si>
  <si>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</si>
  <si>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</si>
  <si>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</si>
  <si>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</si>
  <si>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</si>
  <si>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</si>
  <si>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</si>
  <si>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</si>
  <si>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0611041</t>
  </si>
  <si>
    <t>1041</t>
  </si>
  <si>
    <t>Надання загальної середньої освіти закладами загальної середньої освіти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</si>
  <si>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</si>
  <si>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</si>
  <si>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</si>
  <si>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</si>
  <si>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</si>
  <si>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</si>
  <si>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</si>
  <si>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</si>
  <si>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</si>
  <si>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</si>
  <si>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</si>
  <si>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</si>
  <si>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</si>
  <si>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</si>
  <si>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</si>
  <si>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</si>
  <si>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</si>
  <si>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</si>
  <si>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</si>
  <si>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</si>
  <si>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</si>
  <si>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</si>
  <si>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5000</t>
  </si>
  <si>
    <t>ФIЗИЧНА КУЛЬТУРА I СПОРТ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</si>
  <si>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</si>
  <si>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</si>
  <si>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</si>
  <si>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</si>
  <si>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0617520</t>
  </si>
  <si>
    <t>0800000</t>
  </si>
  <si>
    <t>Управління соціального захисту населення та праці виконавчого комітету Березанської міської ради</t>
  </si>
  <si>
    <t>0810000</t>
  </si>
  <si>
    <t>0810160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</si>
  <si>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</si>
  <si>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</si>
  <si>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</si>
  <si>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</si>
  <si>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</si>
  <si>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</si>
  <si>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</si>
  <si>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</si>
  <si>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</si>
  <si>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</si>
  <si>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</si>
  <si>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</si>
  <si>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</si>
  <si>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</si>
  <si>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</si>
  <si>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</si>
  <si>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</si>
  <si>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</si>
  <si>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</si>
  <si>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 xml:space="preserve">Утримання та забезпечення діяльності центрів соціальних служб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</si>
  <si>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</si>
  <si>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</si>
  <si>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</si>
  <si>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</si>
  <si>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</si>
  <si>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об`єднанням  ветеранів і осіб з інвалідністю, діяльність яких має соціальну спрямованість</t>
  </si>
  <si>
    <t>0813242</t>
  </si>
  <si>
    <t>3242</t>
  </si>
  <si>
    <t>1090</t>
  </si>
  <si>
    <t>Інші заходи у сфері соціального захисту і соціального забезпечення</t>
  </si>
  <si>
    <t>0817520</t>
  </si>
  <si>
    <t>1000000</t>
  </si>
  <si>
    <t>Відділ культури Березанської міської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</si>
  <si>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</si>
  <si>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</si>
  <si>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</si>
  <si>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</si>
  <si>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</si>
  <si>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4000</t>
  </si>
  <si>
    <t>КУЛЬТУРА I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</si>
  <si>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</si>
  <si>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</si>
  <si>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</si>
  <si>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</si>
  <si>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</si>
  <si>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</si>
  <si>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</si>
  <si>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</si>
  <si>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</si>
  <si>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</si>
  <si>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</si>
  <si>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</si>
  <si>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</si>
  <si>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</si>
  <si>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</si>
  <si>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1017520</t>
  </si>
  <si>
    <t>1100000</t>
  </si>
  <si>
    <t>Сектор молоді та спорту виконавчого комітету Березанської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</si>
  <si>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</si>
  <si>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</si>
  <si>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</si>
  <si>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</si>
  <si>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</si>
  <si>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</si>
  <si>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</si>
  <si>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</si>
  <si>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</si>
  <si>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</si>
  <si>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</si>
  <si>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</si>
  <si>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</si>
  <si>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</si>
  <si>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1117520</t>
  </si>
  <si>
    <t>3700000</t>
  </si>
  <si>
    <t>Фінансове управління виконавчого комітету Березанської міської ради</t>
  </si>
  <si>
    <t>3710000</t>
  </si>
  <si>
    <t>3710160</t>
  </si>
  <si>
    <t>3717520</t>
  </si>
  <si>
    <t>9000</t>
  </si>
  <si>
    <t>МІЖБЮДЖЕТНІ ТРАНСФЕРТИ</t>
  </si>
  <si>
    <t>3719750</t>
  </si>
  <si>
    <t>9750</t>
  </si>
  <si>
    <t>Субвенція з місцевого бюджету на співфінансування інвестиційних проектів</t>
  </si>
  <si>
    <t>X</t>
  </si>
  <si>
    <t>УСЬОГО</t>
  </si>
  <si>
    <t>Секретар міської ради</t>
  </si>
  <si>
    <t>Олег СИВАК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</si>
  <si>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</si>
  <si>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</si>
  <si>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</si>
  <si>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"Про внесення змін до бюджету Березанської міської територіальної громади на 2021 рік" від 18.05.2021 № 208-15-VIII</t>
  </si>
  <si>
    <t xml:space="preserve">до рішення Березанської міської ради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</si>
</sst>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10" fillId="34" borderId="10" xfId="0" applyNumberFormat="1" applyFont="1" applyFill="1" applyBorder="1" applyAlignment="1" applyProtection="1">
      <alignment horizontal="right" vertical="center" wrapText="1"/>
      <protection/>
    </xf>
    <xf numFmtId="4" fontId="8" fillId="35" borderId="10" xfId="0" applyNumberFormat="1" applyFont="1" applyFill="1" applyBorder="1" applyAlignment="1" applyProtection="1">
      <alignment horizontal="right" vertical="center" wrapText="1"/>
      <protection/>
    </xf>
    <xf numFmtId="4" fontId="10" fillId="35" borderId="10" xfId="0" applyNumberFormat="1" applyFont="1" applyFill="1" applyBorder="1" applyAlignment="1" applyProtection="1">
      <alignment horizontal="right" vertical="center" wrapText="1"/>
      <protection/>
    </xf>
    <xf numFmtId="0" fontId="5" fillId="31" borderId="10" xfId="0" applyFont="1" applyFill="1" applyBorder="1" applyAlignment="1" applyProtection="1">
      <alignment horizontal="center" vertical="center" wrapText="1"/>
      <protection/>
    </xf>
    <xf numFmtId="4" fontId="8" fillId="31" borderId="10" xfId="0" applyNumberFormat="1" applyFont="1" applyFill="1" applyBorder="1" applyAlignment="1" applyProtection="1">
      <alignment horizontal="right" vertical="center" wrapText="1"/>
      <protection/>
    </xf>
    <xf numFmtId="4" fontId="10" fillId="31" borderId="10" xfId="0" applyNumberFormat="1" applyFont="1" applyFill="1" applyBorder="1" applyAlignment="1" applyProtection="1">
      <alignment horizontal="right" vertical="center" wrapText="1"/>
      <protection/>
    </xf>
    <xf numFmtId="4" fontId="10" fillId="36" borderId="10" xfId="0" applyNumberFormat="1" applyFont="1" applyFill="1" applyBorder="1" applyAlignment="1" applyProtection="1">
      <alignment horizontal="right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4" fontId="10" fillId="37" borderId="10" xfId="0" applyNumberFormat="1" applyFont="1" applyFill="1" applyBorder="1" applyAlignment="1" applyProtection="1">
      <alignment horizontal="right" vertical="center" wrapText="1"/>
      <protection/>
    </xf>
    <xf numFmtId="4" fontId="8" fillId="37" borderId="10" xfId="0" applyNumberFormat="1" applyFont="1" applyFill="1" applyBorder="1" applyAlignment="1" applyProtection="1">
      <alignment horizontal="right" vertical="center" wrapText="1"/>
      <protection/>
    </xf>
    <xf numFmtId="4" fontId="10" fillId="31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5" fillId="31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view="pageBreakPreview" zoomScale="60" zoomScaleNormal="130" zoomScalePageLayoutView="0" workbookViewId="0" topLeftCell="A1">
      <selection activeCell="N3" sqref="N3:R3"/>
    </sheetView>
  </sheetViews>
  <sheetFormatPr defaultColWidth="9.140625" defaultRowHeight="12.75"/>
  <cols>
    <col min="1" max="1" width="0.5625" style="3" customWidth="1"/>
    <col min="2" max="4" width="6.57421875" style="3" customWidth="1"/>
    <col min="5" max="5" width="17.57421875" style="3" customWidth="1"/>
    <col min="6" max="6" width="7.8515625" style="3" customWidth="1"/>
    <col min="7" max="8" width="7.57421875" style="3" customWidth="1"/>
    <col min="9" max="9" width="8.421875" style="3" customWidth="1"/>
    <col min="10" max="10" width="7.00390625" style="3" customWidth="1"/>
    <col min="11" max="14" width="7.57421875" style="3" customWidth="1"/>
    <col min="15" max="16" width="7.00390625" style="3" customWidth="1"/>
    <col min="17" max="17" width="7.57421875" style="3" customWidth="1"/>
    <col min="18" max="18" width="8.421875" style="3" customWidth="1"/>
    <col min="19" max="20" width="8.8515625" style="3" hidden="1" customWidth="1"/>
    <col min="21" max="21" width="9.8515625" style="3" bestFit="1" customWidth="1"/>
    <col min="22" max="16384" width="9.140625" style="3" customWidth="1"/>
  </cols>
  <sheetData>
    <row r="1" spans="1:19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2" t="s">
        <v>0</v>
      </c>
      <c r="O1" s="42"/>
      <c r="P1" s="42"/>
      <c r="Q1" s="42"/>
      <c r="R1" s="42"/>
      <c r="S1" s="2"/>
    </row>
    <row r="2" spans="1:19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3" t="s">
        <v>272</v>
      </c>
      <c r="O2" s="43"/>
      <c r="P2" s="43"/>
      <c r="Q2" s="43"/>
      <c r="R2" s="43"/>
      <c r="S2" s="2"/>
    </row>
    <row r="3" spans="1:19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3" t="s">
        <v>271</v>
      </c>
      <c r="O3" s="43"/>
      <c r="P3" s="43"/>
      <c r="Q3" s="43"/>
      <c r="R3" s="43"/>
      <c r="S3" s="2"/>
    </row>
    <row r="4" spans="1:19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3" t="s">
        <v>1</v>
      </c>
      <c r="O4" s="43"/>
      <c r="P4" s="43"/>
      <c r="Q4" s="43"/>
      <c r="R4" s="43"/>
      <c r="S4" s="2"/>
    </row>
    <row r="5" spans="1:19" ht="18.75" customHeight="1">
      <c r="A5" s="2"/>
      <c r="B5" s="44" t="s">
        <v>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2"/>
    </row>
    <row r="6" spans="1:19" ht="19.5" customHeight="1">
      <c r="A6" s="2"/>
      <c r="B6" s="44" t="s">
        <v>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2"/>
    </row>
    <row r="7" spans="1:19" ht="10.5" customHeight="1">
      <c r="A7" s="2"/>
      <c r="B7" s="39" t="s">
        <v>4</v>
      </c>
      <c r="C7" s="39"/>
      <c r="D7" s="39"/>
      <c r="E7" s="3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" customHeight="1">
      <c r="A8" s="2"/>
      <c r="B8" s="40" t="s">
        <v>5</v>
      </c>
      <c r="C8" s="40"/>
      <c r="D8" s="40"/>
      <c r="E8" s="4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 t="s">
        <v>6</v>
      </c>
      <c r="S9" s="2"/>
    </row>
    <row r="10" spans="1:19" ht="16.5" customHeight="1">
      <c r="A10" s="2"/>
      <c r="B10" s="41" t="s">
        <v>268</v>
      </c>
      <c r="C10" s="41" t="s">
        <v>269</v>
      </c>
      <c r="D10" s="41" t="s">
        <v>270</v>
      </c>
      <c r="E10" s="41" t="s">
        <v>7</v>
      </c>
      <c r="F10" s="41"/>
      <c r="G10" s="38" t="s">
        <v>8</v>
      </c>
      <c r="H10" s="38"/>
      <c r="I10" s="38"/>
      <c r="J10" s="38"/>
      <c r="K10" s="38"/>
      <c r="L10" s="38" t="s">
        <v>9</v>
      </c>
      <c r="M10" s="38"/>
      <c r="N10" s="38"/>
      <c r="O10" s="38"/>
      <c r="P10" s="38"/>
      <c r="Q10" s="38"/>
      <c r="R10" s="38" t="s">
        <v>10</v>
      </c>
      <c r="S10" s="2"/>
    </row>
    <row r="11" spans="1:19" ht="12" customHeight="1">
      <c r="A11" s="2"/>
      <c r="B11" s="41"/>
      <c r="C11" s="41"/>
      <c r="D11" s="41"/>
      <c r="E11" s="41"/>
      <c r="F11" s="41"/>
      <c r="G11" s="38" t="s">
        <v>11</v>
      </c>
      <c r="H11" s="37" t="s">
        <v>12</v>
      </c>
      <c r="I11" s="36" t="s">
        <v>13</v>
      </c>
      <c r="J11" s="36"/>
      <c r="K11" s="36" t="s">
        <v>14</v>
      </c>
      <c r="L11" s="38" t="s">
        <v>11</v>
      </c>
      <c r="M11" s="37" t="s">
        <v>15</v>
      </c>
      <c r="N11" s="37" t="s">
        <v>12</v>
      </c>
      <c r="O11" s="36" t="s">
        <v>13</v>
      </c>
      <c r="P11" s="36"/>
      <c r="Q11" s="36" t="s">
        <v>14</v>
      </c>
      <c r="R11" s="38"/>
      <c r="S11" s="2"/>
    </row>
    <row r="12" spans="1:19" ht="48.75" customHeight="1">
      <c r="A12" s="2"/>
      <c r="B12" s="41"/>
      <c r="C12" s="41"/>
      <c r="D12" s="41"/>
      <c r="E12" s="41"/>
      <c r="F12" s="41"/>
      <c r="G12" s="38"/>
      <c r="H12" s="37"/>
      <c r="I12" s="6" t="s">
        <v>16</v>
      </c>
      <c r="J12" s="5" t="s">
        <v>17</v>
      </c>
      <c r="K12" s="36"/>
      <c r="L12" s="38"/>
      <c r="M12" s="37"/>
      <c r="N12" s="37"/>
      <c r="O12" s="6" t="s">
        <v>16</v>
      </c>
      <c r="P12" s="5" t="s">
        <v>17</v>
      </c>
      <c r="Q12" s="36"/>
      <c r="R12" s="38"/>
      <c r="S12" s="2"/>
    </row>
    <row r="13" spans="1:19" ht="12" customHeight="1">
      <c r="A13" s="2"/>
      <c r="B13" s="5" t="s">
        <v>18</v>
      </c>
      <c r="C13" s="5" t="s">
        <v>19</v>
      </c>
      <c r="D13" s="5" t="s">
        <v>20</v>
      </c>
      <c r="E13" s="37" t="s">
        <v>21</v>
      </c>
      <c r="F13" s="37"/>
      <c r="G13" s="5" t="s">
        <v>22</v>
      </c>
      <c r="H13" s="5" t="s">
        <v>23</v>
      </c>
      <c r="I13" s="5" t="s">
        <v>24</v>
      </c>
      <c r="J13" s="5" t="s">
        <v>25</v>
      </c>
      <c r="K13" s="5" t="s">
        <v>26</v>
      </c>
      <c r="L13" s="5" t="s">
        <v>27</v>
      </c>
      <c r="M13" s="5" t="s">
        <v>28</v>
      </c>
      <c r="N13" s="5" t="s">
        <v>29</v>
      </c>
      <c r="O13" s="5" t="s">
        <v>30</v>
      </c>
      <c r="P13" s="5" t="s">
        <v>31</v>
      </c>
      <c r="Q13" s="5" t="s">
        <v>32</v>
      </c>
      <c r="R13" s="5" t="s">
        <v>33</v>
      </c>
      <c r="S13" s="2"/>
    </row>
    <row r="14" spans="1:19" ht="18" customHeight="1">
      <c r="A14" s="2"/>
      <c r="B14" s="7" t="s">
        <v>34</v>
      </c>
      <c r="C14" s="7" t="s">
        <v>1</v>
      </c>
      <c r="D14" s="7" t="s">
        <v>1</v>
      </c>
      <c r="E14" s="31" t="s">
        <v>35</v>
      </c>
      <c r="F14" s="31"/>
      <c r="G14" s="8">
        <v>50949218</v>
      </c>
      <c r="H14" s="8">
        <v>33425118</v>
      </c>
      <c r="I14" s="8">
        <v>15700000</v>
      </c>
      <c r="J14" s="8">
        <v>455000</v>
      </c>
      <c r="K14" s="8">
        <v>17524100</v>
      </c>
      <c r="L14" s="8">
        <v>14627353</v>
      </c>
      <c r="M14" s="8">
        <v>13755250</v>
      </c>
      <c r="N14" s="8">
        <v>25000</v>
      </c>
      <c r="O14" s="8">
        <v>0</v>
      </c>
      <c r="P14" s="8">
        <v>0</v>
      </c>
      <c r="Q14" s="8">
        <v>14602353</v>
      </c>
      <c r="R14" s="8">
        <v>65576571</v>
      </c>
      <c r="S14" s="2"/>
    </row>
    <row r="15" spans="1:19" ht="18" customHeight="1">
      <c r="A15" s="2"/>
      <c r="B15" s="7" t="s">
        <v>36</v>
      </c>
      <c r="C15" s="7" t="s">
        <v>1</v>
      </c>
      <c r="D15" s="7" t="s">
        <v>1</v>
      </c>
      <c r="E15" s="31" t="s">
        <v>35</v>
      </c>
      <c r="F15" s="31"/>
      <c r="G15" s="8">
        <v>50949218</v>
      </c>
      <c r="H15" s="8">
        <v>33425118</v>
      </c>
      <c r="I15" s="8">
        <v>15700000</v>
      </c>
      <c r="J15" s="8">
        <v>455000</v>
      </c>
      <c r="K15" s="8">
        <v>17524100</v>
      </c>
      <c r="L15" s="8">
        <v>14627353</v>
      </c>
      <c r="M15" s="8">
        <v>13755250</v>
      </c>
      <c r="N15" s="8">
        <v>25000</v>
      </c>
      <c r="O15" s="8">
        <v>0</v>
      </c>
      <c r="P15" s="8">
        <v>0</v>
      </c>
      <c r="Q15" s="8">
        <v>14602353</v>
      </c>
      <c r="R15" s="8">
        <v>65576571</v>
      </c>
      <c r="S15" s="2"/>
    </row>
    <row r="16" spans="1:19" ht="13.5" customHeight="1">
      <c r="A16" s="2"/>
      <c r="B16" s="7" t="s">
        <v>1</v>
      </c>
      <c r="C16" s="7" t="s">
        <v>37</v>
      </c>
      <c r="D16" s="7" t="s">
        <v>1</v>
      </c>
      <c r="E16" s="31" t="s">
        <v>38</v>
      </c>
      <c r="F16" s="31"/>
      <c r="G16" s="8">
        <v>23068100</v>
      </c>
      <c r="H16" s="8">
        <v>23068100</v>
      </c>
      <c r="I16" s="8">
        <v>15700000</v>
      </c>
      <c r="J16" s="8">
        <v>455000</v>
      </c>
      <c r="K16" s="8">
        <v>0</v>
      </c>
      <c r="L16" s="8">
        <v>3079700</v>
      </c>
      <c r="M16" s="8">
        <v>2786811</v>
      </c>
      <c r="N16" s="8">
        <v>25000</v>
      </c>
      <c r="O16" s="8">
        <v>0</v>
      </c>
      <c r="P16" s="8">
        <v>0</v>
      </c>
      <c r="Q16" s="8">
        <v>3054700</v>
      </c>
      <c r="R16" s="8">
        <v>26147800</v>
      </c>
      <c r="S16" s="2"/>
    </row>
    <row r="17" spans="1:19" ht="25.5" customHeight="1">
      <c r="A17" s="2"/>
      <c r="B17" s="5" t="s">
        <v>39</v>
      </c>
      <c r="C17" s="5" t="s">
        <v>40</v>
      </c>
      <c r="D17" s="5" t="s">
        <v>41</v>
      </c>
      <c r="E17" s="30" t="s">
        <v>42</v>
      </c>
      <c r="F17" s="30"/>
      <c r="G17" s="9">
        <v>21189300</v>
      </c>
      <c r="H17" s="9">
        <v>21189300</v>
      </c>
      <c r="I17" s="9">
        <v>15700000</v>
      </c>
      <c r="J17" s="9">
        <v>455000</v>
      </c>
      <c r="K17" s="9">
        <v>0</v>
      </c>
      <c r="L17" s="9">
        <v>3079700</v>
      </c>
      <c r="M17" s="9">
        <v>2786811</v>
      </c>
      <c r="N17" s="9">
        <v>25000</v>
      </c>
      <c r="O17" s="9">
        <v>0</v>
      </c>
      <c r="P17" s="9">
        <v>0</v>
      </c>
      <c r="Q17" s="9">
        <v>3054700</v>
      </c>
      <c r="R17" s="8">
        <v>24269000</v>
      </c>
      <c r="S17" s="2"/>
    </row>
    <row r="18" spans="1:19" ht="18" customHeight="1">
      <c r="A18" s="2"/>
      <c r="B18" s="5" t="s">
        <v>43</v>
      </c>
      <c r="C18" s="5" t="s">
        <v>44</v>
      </c>
      <c r="D18" s="5" t="s">
        <v>45</v>
      </c>
      <c r="E18" s="30" t="s">
        <v>46</v>
      </c>
      <c r="F18" s="30"/>
      <c r="G18" s="9">
        <v>1878800</v>
      </c>
      <c r="H18" s="9">
        <v>1878800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8">
        <v>1878800</v>
      </c>
      <c r="S18" s="2"/>
    </row>
    <row r="19" spans="1:19" ht="13.5" customHeight="1">
      <c r="A19" s="2"/>
      <c r="B19" s="7" t="s">
        <v>1</v>
      </c>
      <c r="C19" s="7" t="s">
        <v>47</v>
      </c>
      <c r="D19" s="7" t="s">
        <v>1</v>
      </c>
      <c r="E19" s="31" t="s">
        <v>48</v>
      </c>
      <c r="F19" s="31"/>
      <c r="G19" s="8">
        <v>5670818</v>
      </c>
      <c r="H19" s="8">
        <v>5670818</v>
      </c>
      <c r="I19" s="8">
        <v>0</v>
      </c>
      <c r="J19" s="8">
        <v>0</v>
      </c>
      <c r="K19" s="8">
        <v>0</v>
      </c>
      <c r="L19" s="8">
        <v>6480900</v>
      </c>
      <c r="M19" s="8">
        <v>6303900</v>
      </c>
      <c r="N19" s="8">
        <v>0</v>
      </c>
      <c r="O19" s="8">
        <v>0</v>
      </c>
      <c r="P19" s="8">
        <v>0</v>
      </c>
      <c r="Q19" s="8">
        <v>6480900</v>
      </c>
      <c r="R19" s="8">
        <v>12151718</v>
      </c>
      <c r="S19" s="2"/>
    </row>
    <row r="20" spans="1:19" ht="18" customHeight="1">
      <c r="A20" s="2"/>
      <c r="B20" s="5" t="s">
        <v>49</v>
      </c>
      <c r="C20" s="5" t="s">
        <v>50</v>
      </c>
      <c r="D20" s="5" t="s">
        <v>51</v>
      </c>
      <c r="E20" s="30" t="s">
        <v>52</v>
      </c>
      <c r="F20" s="30"/>
      <c r="G20" s="9">
        <v>4705918</v>
      </c>
      <c r="H20" s="9">
        <v>4705918</v>
      </c>
      <c r="I20" s="9">
        <v>0</v>
      </c>
      <c r="J20" s="9">
        <v>0</v>
      </c>
      <c r="K20" s="9">
        <v>0</v>
      </c>
      <c r="L20" s="9">
        <v>6480900</v>
      </c>
      <c r="M20" s="9">
        <v>6303900</v>
      </c>
      <c r="N20" s="9">
        <v>0</v>
      </c>
      <c r="O20" s="9">
        <v>0</v>
      </c>
      <c r="P20" s="9">
        <v>0</v>
      </c>
      <c r="Q20" s="9">
        <v>6480900</v>
      </c>
      <c r="R20" s="8">
        <v>11186818</v>
      </c>
      <c r="S20" s="2"/>
    </row>
    <row r="21" spans="1:19" ht="25.5" customHeight="1">
      <c r="A21" s="2"/>
      <c r="B21" s="5" t="s">
        <v>53</v>
      </c>
      <c r="C21" s="5" t="s">
        <v>54</v>
      </c>
      <c r="D21" s="5" t="s">
        <v>55</v>
      </c>
      <c r="E21" s="30" t="s">
        <v>56</v>
      </c>
      <c r="F21" s="30"/>
      <c r="G21" s="9">
        <v>500000</v>
      </c>
      <c r="H21" s="9">
        <v>500000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8">
        <v>500000</v>
      </c>
      <c r="S21" s="2"/>
    </row>
    <row r="22" spans="1:19" ht="18" customHeight="1">
      <c r="A22" s="2"/>
      <c r="B22" s="5" t="s">
        <v>57</v>
      </c>
      <c r="C22" s="5" t="s">
        <v>58</v>
      </c>
      <c r="D22" s="5" t="s">
        <v>59</v>
      </c>
      <c r="E22" s="30" t="s">
        <v>60</v>
      </c>
      <c r="F22" s="30"/>
      <c r="G22" s="9">
        <v>464900</v>
      </c>
      <c r="H22" s="9">
        <v>464900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8">
        <v>464900</v>
      </c>
      <c r="S22" s="2"/>
    </row>
    <row r="23" spans="1:19" ht="18" customHeight="1">
      <c r="A23" s="2"/>
      <c r="B23" s="7" t="s">
        <v>1</v>
      </c>
      <c r="C23" s="7" t="s">
        <v>61</v>
      </c>
      <c r="D23" s="7" t="s">
        <v>1</v>
      </c>
      <c r="E23" s="31" t="s">
        <v>62</v>
      </c>
      <c r="F23" s="31"/>
      <c r="G23" s="8">
        <v>2247200</v>
      </c>
      <c r="H23" s="8">
        <v>2247200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2247200</v>
      </c>
      <c r="S23" s="2"/>
    </row>
    <row r="24" spans="1:19" ht="25.5" customHeight="1">
      <c r="A24" s="2"/>
      <c r="B24" s="5" t="s">
        <v>63</v>
      </c>
      <c r="C24" s="5" t="s">
        <v>64</v>
      </c>
      <c r="D24" s="5" t="s">
        <v>65</v>
      </c>
      <c r="E24" s="30" t="s">
        <v>66</v>
      </c>
      <c r="F24" s="30"/>
      <c r="G24" s="9">
        <v>1747200</v>
      </c>
      <c r="H24" s="9">
        <v>1747200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8">
        <v>1747200</v>
      </c>
      <c r="S24" s="2"/>
    </row>
    <row r="25" spans="1:19" ht="18" customHeight="1">
      <c r="A25" s="2"/>
      <c r="B25" s="5" t="s">
        <v>67</v>
      </c>
      <c r="C25" s="5" t="s">
        <v>68</v>
      </c>
      <c r="D25" s="5" t="s">
        <v>69</v>
      </c>
      <c r="E25" s="30" t="s">
        <v>70</v>
      </c>
      <c r="F25" s="30"/>
      <c r="G25" s="9">
        <v>100000</v>
      </c>
      <c r="H25" s="9">
        <v>100000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8">
        <v>100000</v>
      </c>
      <c r="S25" s="2"/>
    </row>
    <row r="26" spans="1:19" ht="42" customHeight="1">
      <c r="A26" s="2"/>
      <c r="B26" s="5" t="s">
        <v>71</v>
      </c>
      <c r="C26" s="5" t="s">
        <v>72</v>
      </c>
      <c r="D26" s="5" t="s">
        <v>69</v>
      </c>
      <c r="E26" s="30" t="s">
        <v>73</v>
      </c>
      <c r="F26" s="30"/>
      <c r="G26" s="9">
        <v>400000</v>
      </c>
      <c r="H26" s="9">
        <v>400000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8">
        <v>400000</v>
      </c>
      <c r="S26" s="2"/>
    </row>
    <row r="27" spans="1:19" ht="18" customHeight="1">
      <c r="A27" s="2"/>
      <c r="B27" s="7" t="s">
        <v>1</v>
      </c>
      <c r="C27" s="7" t="s">
        <v>74</v>
      </c>
      <c r="D27" s="7" t="s">
        <v>1</v>
      </c>
      <c r="E27" s="31" t="s">
        <v>75</v>
      </c>
      <c r="F27" s="31"/>
      <c r="G27" s="8">
        <v>16424100</v>
      </c>
      <c r="H27" s="8">
        <v>0</v>
      </c>
      <c r="I27" s="8">
        <v>0</v>
      </c>
      <c r="J27" s="8">
        <v>0</v>
      </c>
      <c r="K27" s="8">
        <v>16424100</v>
      </c>
      <c r="L27" s="8">
        <v>1279263</v>
      </c>
      <c r="M27" s="8">
        <v>1279263</v>
      </c>
      <c r="N27" s="8">
        <v>0</v>
      </c>
      <c r="O27" s="8">
        <v>0</v>
      </c>
      <c r="P27" s="8">
        <v>0</v>
      </c>
      <c r="Q27" s="8">
        <v>1279263</v>
      </c>
      <c r="R27" s="8">
        <v>17703363</v>
      </c>
      <c r="S27" s="2"/>
    </row>
    <row r="28" spans="1:19" ht="18" customHeight="1">
      <c r="A28" s="2"/>
      <c r="B28" s="5" t="s">
        <v>76</v>
      </c>
      <c r="C28" s="5" t="s">
        <v>77</v>
      </c>
      <c r="D28" s="5" t="s">
        <v>78</v>
      </c>
      <c r="E28" s="30" t="s">
        <v>79</v>
      </c>
      <c r="F28" s="30"/>
      <c r="G28" s="9">
        <v>374100</v>
      </c>
      <c r="H28" s="9">
        <v>0</v>
      </c>
      <c r="I28" s="9">
        <v>0</v>
      </c>
      <c r="J28" s="9">
        <v>0</v>
      </c>
      <c r="K28" s="9">
        <v>374100</v>
      </c>
      <c r="L28" s="9">
        <v>1110263</v>
      </c>
      <c r="M28" s="9">
        <v>1110263</v>
      </c>
      <c r="N28" s="9">
        <v>0</v>
      </c>
      <c r="O28" s="9">
        <v>0</v>
      </c>
      <c r="P28" s="9">
        <v>0</v>
      </c>
      <c r="Q28" s="9">
        <v>1110263</v>
      </c>
      <c r="R28" s="8">
        <v>1484363</v>
      </c>
      <c r="S28" s="2"/>
    </row>
    <row r="29" spans="1:19" ht="18" customHeight="1">
      <c r="A29" s="2"/>
      <c r="B29" s="5" t="s">
        <v>80</v>
      </c>
      <c r="C29" s="5" t="s">
        <v>81</v>
      </c>
      <c r="D29" s="5" t="s">
        <v>78</v>
      </c>
      <c r="E29" s="30" t="s">
        <v>82</v>
      </c>
      <c r="F29" s="30"/>
      <c r="G29" s="9">
        <v>200000</v>
      </c>
      <c r="H29" s="9">
        <v>0</v>
      </c>
      <c r="I29" s="9">
        <v>0</v>
      </c>
      <c r="J29" s="9">
        <v>0</v>
      </c>
      <c r="K29" s="9">
        <v>200000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8">
        <v>200000</v>
      </c>
      <c r="S29" s="2"/>
    </row>
    <row r="30" spans="1:19" ht="33.75" customHeight="1">
      <c r="A30" s="2"/>
      <c r="B30" s="5" t="s">
        <v>83</v>
      </c>
      <c r="C30" s="5" t="s">
        <v>84</v>
      </c>
      <c r="D30" s="5" t="s">
        <v>78</v>
      </c>
      <c r="E30" s="30" t="s">
        <v>85</v>
      </c>
      <c r="F30" s="30"/>
      <c r="G30" s="9">
        <v>3290000</v>
      </c>
      <c r="H30" s="9">
        <v>0</v>
      </c>
      <c r="I30" s="9">
        <v>0</v>
      </c>
      <c r="J30" s="9">
        <v>0</v>
      </c>
      <c r="K30" s="9">
        <v>3290000</v>
      </c>
      <c r="L30" s="9">
        <v>80000</v>
      </c>
      <c r="M30" s="9">
        <v>80000</v>
      </c>
      <c r="N30" s="9">
        <v>0</v>
      </c>
      <c r="O30" s="9">
        <v>0</v>
      </c>
      <c r="P30" s="9">
        <v>0</v>
      </c>
      <c r="Q30" s="9">
        <v>80000</v>
      </c>
      <c r="R30" s="8">
        <v>3370000</v>
      </c>
      <c r="S30" s="2"/>
    </row>
    <row r="31" spans="1:19" ht="13.5" customHeight="1">
      <c r="A31" s="2"/>
      <c r="B31" s="5" t="s">
        <v>86</v>
      </c>
      <c r="C31" s="5" t="s">
        <v>87</v>
      </c>
      <c r="D31" s="5" t="s">
        <v>78</v>
      </c>
      <c r="E31" s="30" t="s">
        <v>88</v>
      </c>
      <c r="F31" s="30"/>
      <c r="G31" s="9">
        <v>12560000</v>
      </c>
      <c r="H31" s="9">
        <v>0</v>
      </c>
      <c r="I31" s="9">
        <v>0</v>
      </c>
      <c r="J31" s="9">
        <v>0</v>
      </c>
      <c r="K31" s="9">
        <v>12560000</v>
      </c>
      <c r="L31" s="9">
        <v>89000</v>
      </c>
      <c r="M31" s="9">
        <v>89000</v>
      </c>
      <c r="N31" s="9">
        <v>0</v>
      </c>
      <c r="O31" s="9">
        <v>0</v>
      </c>
      <c r="P31" s="9">
        <v>0</v>
      </c>
      <c r="Q31" s="9">
        <v>89000</v>
      </c>
      <c r="R31" s="8">
        <v>12649000</v>
      </c>
      <c r="S31" s="2"/>
    </row>
    <row r="32" spans="1:19" ht="13.5" customHeight="1">
      <c r="A32" s="2"/>
      <c r="B32" s="7" t="s">
        <v>1</v>
      </c>
      <c r="C32" s="7" t="s">
        <v>89</v>
      </c>
      <c r="D32" s="7" t="s">
        <v>1</v>
      </c>
      <c r="E32" s="31" t="s">
        <v>90</v>
      </c>
      <c r="F32" s="31"/>
      <c r="G32" s="8">
        <v>2907809</v>
      </c>
      <c r="H32" s="8">
        <v>1807809</v>
      </c>
      <c r="I32" s="8">
        <v>0</v>
      </c>
      <c r="J32" s="8">
        <v>0</v>
      </c>
      <c r="K32" s="8">
        <v>1100000</v>
      </c>
      <c r="L32" s="8">
        <v>3787490</v>
      </c>
      <c r="M32" s="8">
        <v>3385276</v>
      </c>
      <c r="N32" s="8">
        <v>0</v>
      </c>
      <c r="O32" s="8">
        <v>0</v>
      </c>
      <c r="P32" s="8">
        <v>0</v>
      </c>
      <c r="Q32" s="8">
        <v>3787490</v>
      </c>
      <c r="R32" s="8">
        <v>6695299</v>
      </c>
      <c r="S32" s="2"/>
    </row>
    <row r="33" spans="1:19" ht="13.5" customHeight="1">
      <c r="A33" s="2"/>
      <c r="B33" s="5" t="s">
        <v>91</v>
      </c>
      <c r="C33" s="5" t="s">
        <v>92</v>
      </c>
      <c r="D33" s="5" t="s">
        <v>93</v>
      </c>
      <c r="E33" s="30" t="s">
        <v>94</v>
      </c>
      <c r="F33" s="30"/>
      <c r="G33" s="9">
        <v>1083000</v>
      </c>
      <c r="H33" s="9">
        <v>1083000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8">
        <v>1083000</v>
      </c>
      <c r="S33" s="2"/>
    </row>
    <row r="34" spans="1:19" ht="18" customHeight="1">
      <c r="A34" s="2"/>
      <c r="B34" s="5" t="s">
        <v>95</v>
      </c>
      <c r="C34" s="5" t="s">
        <v>96</v>
      </c>
      <c r="D34" s="5" t="s">
        <v>97</v>
      </c>
      <c r="E34" s="30" t="s">
        <v>98</v>
      </c>
      <c r="F34" s="30"/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1560200</v>
      </c>
      <c r="M34" s="9">
        <v>1421986</v>
      </c>
      <c r="N34" s="9">
        <v>0</v>
      </c>
      <c r="O34" s="9">
        <v>0</v>
      </c>
      <c r="P34" s="9">
        <v>0</v>
      </c>
      <c r="Q34" s="9">
        <v>1560200</v>
      </c>
      <c r="R34" s="8">
        <v>1560200</v>
      </c>
      <c r="S34" s="2"/>
    </row>
    <row r="35" spans="1:19" ht="25.5" customHeight="1">
      <c r="A35" s="2"/>
      <c r="B35" s="5" t="s">
        <v>99</v>
      </c>
      <c r="C35" s="5" t="s">
        <v>100</v>
      </c>
      <c r="D35" s="5" t="s">
        <v>101</v>
      </c>
      <c r="E35" s="30" t="s">
        <v>102</v>
      </c>
      <c r="F35" s="30"/>
      <c r="G35" s="9">
        <v>800000</v>
      </c>
      <c r="H35" s="9">
        <v>0</v>
      </c>
      <c r="I35" s="9">
        <v>0</v>
      </c>
      <c r="J35" s="9">
        <v>0</v>
      </c>
      <c r="K35" s="9">
        <v>800000</v>
      </c>
      <c r="L35" s="9">
        <v>2062290</v>
      </c>
      <c r="M35" s="9">
        <v>1798290</v>
      </c>
      <c r="N35" s="9">
        <v>0</v>
      </c>
      <c r="O35" s="9">
        <v>0</v>
      </c>
      <c r="P35" s="9">
        <v>0</v>
      </c>
      <c r="Q35" s="9">
        <v>2062290</v>
      </c>
      <c r="R35" s="8">
        <v>2862290</v>
      </c>
      <c r="S35" s="2"/>
    </row>
    <row r="36" spans="1:19" ht="18" customHeight="1">
      <c r="A36" s="2"/>
      <c r="B36" s="5" t="s">
        <v>103</v>
      </c>
      <c r="C36" s="5" t="s">
        <v>104</v>
      </c>
      <c r="D36" s="5" t="s">
        <v>105</v>
      </c>
      <c r="E36" s="30" t="s">
        <v>106</v>
      </c>
      <c r="F36" s="30"/>
      <c r="G36" s="9">
        <v>975000</v>
      </c>
      <c r="H36" s="9">
        <v>675000</v>
      </c>
      <c r="I36" s="9">
        <v>0</v>
      </c>
      <c r="J36" s="9">
        <v>0</v>
      </c>
      <c r="K36" s="9">
        <v>300000</v>
      </c>
      <c r="L36" s="9">
        <v>165000</v>
      </c>
      <c r="M36" s="9">
        <v>165000</v>
      </c>
      <c r="N36" s="9">
        <v>0</v>
      </c>
      <c r="O36" s="9">
        <v>0</v>
      </c>
      <c r="P36" s="9">
        <v>0</v>
      </c>
      <c r="Q36" s="9">
        <v>165000</v>
      </c>
      <c r="R36" s="8">
        <v>1140000</v>
      </c>
      <c r="S36" s="2"/>
    </row>
    <row r="37" spans="1:19" ht="13.5" customHeight="1">
      <c r="A37" s="2"/>
      <c r="B37" s="5" t="s">
        <v>107</v>
      </c>
      <c r="C37" s="5" t="s">
        <v>108</v>
      </c>
      <c r="D37" s="5" t="s">
        <v>109</v>
      </c>
      <c r="E37" s="30" t="s">
        <v>110</v>
      </c>
      <c r="F37" s="30"/>
      <c r="G37" s="9">
        <v>4000</v>
      </c>
      <c r="H37" s="9">
        <v>4000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8">
        <v>4000</v>
      </c>
      <c r="S37" s="2"/>
    </row>
    <row r="38" spans="1:19" ht="18" customHeight="1">
      <c r="A38" s="2"/>
      <c r="B38" s="5" t="s">
        <v>111</v>
      </c>
      <c r="C38" s="5" t="s">
        <v>112</v>
      </c>
      <c r="D38" s="5" t="s">
        <v>113</v>
      </c>
      <c r="E38" s="30" t="s">
        <v>114</v>
      </c>
      <c r="F38" s="30"/>
      <c r="G38" s="9">
        <v>45809</v>
      </c>
      <c r="H38" s="9">
        <v>45809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8">
        <v>45809</v>
      </c>
      <c r="S38" s="2"/>
    </row>
    <row r="39" spans="1:19" ht="13.5" customHeight="1">
      <c r="A39" s="2"/>
      <c r="B39" s="7" t="s">
        <v>1</v>
      </c>
      <c r="C39" s="7" t="s">
        <v>115</v>
      </c>
      <c r="D39" s="7" t="s">
        <v>1</v>
      </c>
      <c r="E39" s="31" t="s">
        <v>116</v>
      </c>
      <c r="F39" s="31"/>
      <c r="G39" s="8">
        <v>631191</v>
      </c>
      <c r="H39" s="8">
        <v>631191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631191</v>
      </c>
      <c r="S39" s="2"/>
    </row>
    <row r="40" spans="1:19" ht="25.5" customHeight="1">
      <c r="A40" s="2"/>
      <c r="B40" s="5" t="s">
        <v>117</v>
      </c>
      <c r="C40" s="5" t="s">
        <v>118</v>
      </c>
      <c r="D40" s="5" t="s">
        <v>119</v>
      </c>
      <c r="E40" s="30" t="s">
        <v>120</v>
      </c>
      <c r="F40" s="30"/>
      <c r="G40" s="9">
        <v>176191</v>
      </c>
      <c r="H40" s="9">
        <v>176191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8">
        <v>176191</v>
      </c>
      <c r="S40" s="2"/>
    </row>
    <row r="41" spans="1:19" ht="13.5" customHeight="1">
      <c r="A41" s="2"/>
      <c r="B41" s="5" t="s">
        <v>121</v>
      </c>
      <c r="C41" s="5" t="s">
        <v>122</v>
      </c>
      <c r="D41" s="5" t="s">
        <v>123</v>
      </c>
      <c r="E41" s="30" t="s">
        <v>124</v>
      </c>
      <c r="F41" s="30"/>
      <c r="G41" s="9">
        <v>155000</v>
      </c>
      <c r="H41" s="9">
        <v>155000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8">
        <v>155000</v>
      </c>
      <c r="S41" s="2"/>
    </row>
    <row r="42" spans="1:19" ht="18" customHeight="1">
      <c r="A42" s="2"/>
      <c r="B42" s="5" t="s">
        <v>125</v>
      </c>
      <c r="C42" s="5" t="s">
        <v>126</v>
      </c>
      <c r="D42" s="5" t="s">
        <v>127</v>
      </c>
      <c r="E42" s="30" t="s">
        <v>128</v>
      </c>
      <c r="F42" s="30"/>
      <c r="G42" s="9">
        <v>300000</v>
      </c>
      <c r="H42" s="9">
        <v>300000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8">
        <v>300000</v>
      </c>
      <c r="S42" s="2"/>
    </row>
    <row r="43" spans="1:19" ht="18" customHeight="1">
      <c r="A43" s="2"/>
      <c r="B43" s="15" t="s">
        <v>129</v>
      </c>
      <c r="C43" s="15" t="s">
        <v>1</v>
      </c>
      <c r="D43" s="15" t="s">
        <v>1</v>
      </c>
      <c r="E43" s="34" t="s">
        <v>130</v>
      </c>
      <c r="F43" s="34"/>
      <c r="G43" s="24">
        <f>111520836-49000</f>
        <v>111471836</v>
      </c>
      <c r="H43" s="24">
        <f>111520836-49000</f>
        <v>111471836</v>
      </c>
      <c r="I43" s="24">
        <f>82522538-49000</f>
        <v>82473538</v>
      </c>
      <c r="J43" s="16">
        <v>8106900</v>
      </c>
      <c r="K43" s="16">
        <v>0</v>
      </c>
      <c r="L43" s="24">
        <f>2423963+49000</f>
        <v>2472963</v>
      </c>
      <c r="M43" s="24">
        <f>927963+49000</f>
        <v>976963</v>
      </c>
      <c r="N43" s="24">
        <f>1496000+49000</f>
        <v>1545000</v>
      </c>
      <c r="O43" s="16">
        <v>25000</v>
      </c>
      <c r="P43" s="16">
        <v>0</v>
      </c>
      <c r="Q43" s="16">
        <v>927963</v>
      </c>
      <c r="R43" s="24">
        <f>G43+L43</f>
        <v>113944799</v>
      </c>
      <c r="S43" s="2"/>
    </row>
    <row r="44" spans="1:19" ht="18" customHeight="1">
      <c r="A44" s="2"/>
      <c r="B44" s="17" t="s">
        <v>131</v>
      </c>
      <c r="C44" s="17" t="s">
        <v>1</v>
      </c>
      <c r="D44" s="17" t="s">
        <v>1</v>
      </c>
      <c r="E44" s="35" t="s">
        <v>130</v>
      </c>
      <c r="F44" s="35"/>
      <c r="G44" s="24">
        <f>111520836-49000</f>
        <v>111471836</v>
      </c>
      <c r="H44" s="24">
        <f>111520836-49000</f>
        <v>111471836</v>
      </c>
      <c r="I44" s="24">
        <f>82522538-49000</f>
        <v>82473538</v>
      </c>
      <c r="J44" s="18">
        <v>8106900</v>
      </c>
      <c r="K44" s="18">
        <v>0</v>
      </c>
      <c r="L44" s="24">
        <f>2423963+49000</f>
        <v>2472963</v>
      </c>
      <c r="M44" s="24">
        <f>927963+49000</f>
        <v>976963</v>
      </c>
      <c r="N44" s="24">
        <f>1496000+49000</f>
        <v>1545000</v>
      </c>
      <c r="O44" s="18">
        <v>25000</v>
      </c>
      <c r="P44" s="18">
        <v>0</v>
      </c>
      <c r="Q44" s="18">
        <v>927963</v>
      </c>
      <c r="R44" s="24">
        <f>G44+L44</f>
        <v>113944799</v>
      </c>
      <c r="S44" s="2"/>
    </row>
    <row r="45" spans="1:19" ht="13.5" customHeight="1">
      <c r="A45" s="2"/>
      <c r="B45" s="7" t="s">
        <v>1</v>
      </c>
      <c r="C45" s="7" t="s">
        <v>37</v>
      </c>
      <c r="D45" s="7" t="s">
        <v>1</v>
      </c>
      <c r="E45" s="31" t="s">
        <v>38</v>
      </c>
      <c r="F45" s="31"/>
      <c r="G45" s="8">
        <v>906000</v>
      </c>
      <c r="H45" s="8">
        <v>906000</v>
      </c>
      <c r="I45" s="8">
        <v>700000</v>
      </c>
      <c r="J45" s="8">
        <v>23000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906000</v>
      </c>
      <c r="S45" s="2"/>
    </row>
    <row r="46" spans="1:19" ht="25.5" customHeight="1">
      <c r="A46" s="2"/>
      <c r="B46" s="5" t="s">
        <v>132</v>
      </c>
      <c r="C46" s="5" t="s">
        <v>40</v>
      </c>
      <c r="D46" s="5" t="s">
        <v>41</v>
      </c>
      <c r="E46" s="30" t="s">
        <v>42</v>
      </c>
      <c r="F46" s="30"/>
      <c r="G46" s="9">
        <v>906000</v>
      </c>
      <c r="H46" s="9">
        <v>906000</v>
      </c>
      <c r="I46" s="9">
        <v>700000</v>
      </c>
      <c r="J46" s="9">
        <v>23000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8">
        <v>906000</v>
      </c>
      <c r="S46" s="2"/>
    </row>
    <row r="47" spans="1:19" ht="13.5" customHeight="1">
      <c r="A47" s="2"/>
      <c r="B47" s="25" t="s">
        <v>1</v>
      </c>
      <c r="C47" s="25" t="s">
        <v>133</v>
      </c>
      <c r="D47" s="25" t="s">
        <v>1</v>
      </c>
      <c r="E47" s="32" t="s">
        <v>134</v>
      </c>
      <c r="F47" s="32"/>
      <c r="G47" s="18">
        <f>108709936-49000</f>
        <v>108660936</v>
      </c>
      <c r="H47" s="18">
        <f>108709936-49000</f>
        <v>108660936</v>
      </c>
      <c r="I47" s="18">
        <f>80522538-49000</f>
        <v>80473538</v>
      </c>
      <c r="J47" s="26">
        <v>7872200</v>
      </c>
      <c r="K47" s="26">
        <v>0</v>
      </c>
      <c r="L47" s="18">
        <f>2046881+49000</f>
        <v>2095881</v>
      </c>
      <c r="M47" s="18">
        <f>582881+49000</f>
        <v>631881</v>
      </c>
      <c r="N47" s="18">
        <f>1464000+49000</f>
        <v>1513000</v>
      </c>
      <c r="O47" s="26">
        <v>25000</v>
      </c>
      <c r="P47" s="26">
        <v>0</v>
      </c>
      <c r="Q47" s="18">
        <f>582881+49000</f>
        <v>631881</v>
      </c>
      <c r="R47" s="26">
        <f>G47+L47</f>
        <v>110756817</v>
      </c>
      <c r="S47" s="2"/>
    </row>
    <row r="48" spans="1:19" ht="13.5" customHeight="1">
      <c r="A48" s="2"/>
      <c r="B48" s="5" t="s">
        <v>135</v>
      </c>
      <c r="C48" s="5" t="s">
        <v>136</v>
      </c>
      <c r="D48" s="5" t="s">
        <v>137</v>
      </c>
      <c r="E48" s="30" t="s">
        <v>138</v>
      </c>
      <c r="F48" s="30"/>
      <c r="G48" s="9">
        <v>18107000</v>
      </c>
      <c r="H48" s="9">
        <v>18107000</v>
      </c>
      <c r="I48" s="9">
        <v>12450000</v>
      </c>
      <c r="J48" s="9">
        <v>1955500</v>
      </c>
      <c r="K48" s="9">
        <v>0</v>
      </c>
      <c r="L48" s="9">
        <v>1754400</v>
      </c>
      <c r="M48" s="9">
        <v>454400</v>
      </c>
      <c r="N48" s="9">
        <v>1300000</v>
      </c>
      <c r="O48" s="9">
        <v>0</v>
      </c>
      <c r="P48" s="9">
        <v>0</v>
      </c>
      <c r="Q48" s="9">
        <v>454400</v>
      </c>
      <c r="R48" s="8">
        <v>19861400</v>
      </c>
      <c r="S48" s="2"/>
    </row>
    <row r="49" spans="1:21" ht="18" customHeight="1">
      <c r="A49" s="2"/>
      <c r="B49" s="21" t="s">
        <v>139</v>
      </c>
      <c r="C49" s="21" t="s">
        <v>140</v>
      </c>
      <c r="D49" s="21" t="s">
        <v>141</v>
      </c>
      <c r="E49" s="33" t="s">
        <v>142</v>
      </c>
      <c r="F49" s="33"/>
      <c r="G49" s="27">
        <f>22410082-49000</f>
        <v>22361082</v>
      </c>
      <c r="H49" s="27">
        <f>G49</f>
        <v>22361082</v>
      </c>
      <c r="I49" s="27">
        <f>12578142-49000</f>
        <v>12529142</v>
      </c>
      <c r="J49" s="22">
        <v>5857700</v>
      </c>
      <c r="K49" s="22">
        <v>0</v>
      </c>
      <c r="L49" s="19">
        <f>225055+49000</f>
        <v>274055</v>
      </c>
      <c r="M49" s="19">
        <f>61055+49000</f>
        <v>110055</v>
      </c>
      <c r="N49" s="19">
        <f>164000+49000</f>
        <v>213000</v>
      </c>
      <c r="O49" s="22">
        <v>25000</v>
      </c>
      <c r="P49" s="22">
        <v>0</v>
      </c>
      <c r="Q49" s="19">
        <f>61055+49000</f>
        <v>110055</v>
      </c>
      <c r="R49" s="23">
        <f>G49+L49</f>
        <v>22635137</v>
      </c>
      <c r="S49" s="2"/>
      <c r="U49" s="28"/>
    </row>
    <row r="50" spans="1:19" ht="18" customHeight="1">
      <c r="A50" s="2"/>
      <c r="B50" s="5" t="s">
        <v>143</v>
      </c>
      <c r="C50" s="5" t="s">
        <v>144</v>
      </c>
      <c r="D50" s="5" t="s">
        <v>141</v>
      </c>
      <c r="E50" s="30" t="s">
        <v>142</v>
      </c>
      <c r="F50" s="30"/>
      <c r="G50" s="9">
        <v>62703900</v>
      </c>
      <c r="H50" s="9">
        <v>62703900</v>
      </c>
      <c r="I50" s="9">
        <v>51396600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8">
        <v>62703900</v>
      </c>
      <c r="S50" s="2"/>
    </row>
    <row r="51" spans="1:19" ht="18" customHeight="1">
      <c r="A51" s="2"/>
      <c r="B51" s="5" t="s">
        <v>145</v>
      </c>
      <c r="C51" s="5" t="s">
        <v>146</v>
      </c>
      <c r="D51" s="5" t="s">
        <v>141</v>
      </c>
      <c r="E51" s="30" t="s">
        <v>147</v>
      </c>
      <c r="F51" s="30"/>
      <c r="G51" s="9">
        <v>1625</v>
      </c>
      <c r="H51" s="9">
        <v>1625</v>
      </c>
      <c r="I51" s="9">
        <v>1625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8">
        <v>1625</v>
      </c>
      <c r="S51" s="2"/>
    </row>
    <row r="52" spans="1:19" ht="25.5" customHeight="1">
      <c r="A52" s="2"/>
      <c r="B52" s="5" t="s">
        <v>148</v>
      </c>
      <c r="C52" s="5" t="s">
        <v>65</v>
      </c>
      <c r="D52" s="5" t="s">
        <v>149</v>
      </c>
      <c r="E52" s="30" t="s">
        <v>150</v>
      </c>
      <c r="F52" s="30"/>
      <c r="G52" s="9">
        <v>1254000</v>
      </c>
      <c r="H52" s="9">
        <v>1254000</v>
      </c>
      <c r="I52" s="9">
        <v>960000</v>
      </c>
      <c r="J52" s="9">
        <v>28000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8">
        <v>1254000</v>
      </c>
      <c r="S52" s="2"/>
    </row>
    <row r="53" spans="1:19" ht="18" customHeight="1">
      <c r="A53" s="2"/>
      <c r="B53" s="5" t="s">
        <v>151</v>
      </c>
      <c r="C53" s="5" t="s">
        <v>152</v>
      </c>
      <c r="D53" s="5" t="s">
        <v>153</v>
      </c>
      <c r="E53" s="30" t="s">
        <v>154</v>
      </c>
      <c r="F53" s="30"/>
      <c r="G53" s="9">
        <v>2137700</v>
      </c>
      <c r="H53" s="9">
        <v>2137700</v>
      </c>
      <c r="I53" s="9">
        <v>1420000</v>
      </c>
      <c r="J53" s="9">
        <v>31000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8">
        <v>2137700</v>
      </c>
      <c r="S53" s="2"/>
    </row>
    <row r="54" spans="1:19" ht="13.5" customHeight="1">
      <c r="A54" s="2"/>
      <c r="B54" s="5" t="s">
        <v>155</v>
      </c>
      <c r="C54" s="5" t="s">
        <v>156</v>
      </c>
      <c r="D54" s="5" t="s">
        <v>153</v>
      </c>
      <c r="E54" s="30" t="s">
        <v>157</v>
      </c>
      <c r="F54" s="30"/>
      <c r="G54" s="9">
        <v>10000</v>
      </c>
      <c r="H54" s="9">
        <v>10000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8">
        <v>10000</v>
      </c>
      <c r="S54" s="2"/>
    </row>
    <row r="55" spans="1:19" ht="25.5" customHeight="1">
      <c r="A55" s="2"/>
      <c r="B55" s="5" t="s">
        <v>158</v>
      </c>
      <c r="C55" s="5" t="s">
        <v>159</v>
      </c>
      <c r="D55" s="5" t="s">
        <v>153</v>
      </c>
      <c r="E55" s="30" t="s">
        <v>160</v>
      </c>
      <c r="F55" s="30"/>
      <c r="G55" s="9">
        <v>1499045</v>
      </c>
      <c r="H55" s="9">
        <v>1499045</v>
      </c>
      <c r="I55" s="9">
        <v>1228725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8">
        <v>1499045</v>
      </c>
      <c r="S55" s="2"/>
    </row>
    <row r="56" spans="1:19" ht="25.5" customHeight="1">
      <c r="A56" s="2"/>
      <c r="B56" s="5" t="s">
        <v>161</v>
      </c>
      <c r="C56" s="5" t="s">
        <v>162</v>
      </c>
      <c r="D56" s="5" t="s">
        <v>153</v>
      </c>
      <c r="E56" s="30" t="s">
        <v>163</v>
      </c>
      <c r="F56" s="30"/>
      <c r="G56" s="9">
        <v>333500</v>
      </c>
      <c r="H56" s="9">
        <v>333500</v>
      </c>
      <c r="I56" s="9">
        <v>280000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8">
        <v>333500</v>
      </c>
      <c r="S56" s="2"/>
    </row>
    <row r="57" spans="1:19" ht="33.75" customHeight="1">
      <c r="A57" s="2"/>
      <c r="B57" s="5" t="s">
        <v>164</v>
      </c>
      <c r="C57" s="5" t="s">
        <v>165</v>
      </c>
      <c r="D57" s="5" t="s">
        <v>153</v>
      </c>
      <c r="E57" s="30" t="s">
        <v>166</v>
      </c>
      <c r="F57" s="30"/>
      <c r="G57" s="9">
        <v>132876</v>
      </c>
      <c r="H57" s="9">
        <v>132876</v>
      </c>
      <c r="I57" s="9">
        <v>108916</v>
      </c>
      <c r="J57" s="9">
        <v>0</v>
      </c>
      <c r="K57" s="9">
        <v>0</v>
      </c>
      <c r="L57" s="9">
        <v>67426</v>
      </c>
      <c r="M57" s="9">
        <v>67426</v>
      </c>
      <c r="N57" s="9">
        <v>0</v>
      </c>
      <c r="O57" s="9">
        <v>0</v>
      </c>
      <c r="P57" s="9">
        <v>0</v>
      </c>
      <c r="Q57" s="9">
        <v>67426</v>
      </c>
      <c r="R57" s="8">
        <v>200302</v>
      </c>
      <c r="S57" s="2"/>
    </row>
    <row r="58" spans="1:19" ht="33.75" customHeight="1">
      <c r="A58" s="2"/>
      <c r="B58" s="5" t="s">
        <v>167</v>
      </c>
      <c r="C58" s="5" t="s">
        <v>168</v>
      </c>
      <c r="D58" s="5" t="s">
        <v>153</v>
      </c>
      <c r="E58" s="30" t="s">
        <v>169</v>
      </c>
      <c r="F58" s="30"/>
      <c r="G58" s="9">
        <v>120208</v>
      </c>
      <c r="H58" s="9">
        <v>120208</v>
      </c>
      <c r="I58" s="9">
        <v>98530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8">
        <v>120208</v>
      </c>
      <c r="S58" s="2"/>
    </row>
    <row r="59" spans="1:19" ht="13.5" customHeight="1">
      <c r="A59" s="2"/>
      <c r="B59" s="7" t="s">
        <v>1</v>
      </c>
      <c r="C59" s="7" t="s">
        <v>170</v>
      </c>
      <c r="D59" s="7" t="s">
        <v>1</v>
      </c>
      <c r="E59" s="31" t="s">
        <v>171</v>
      </c>
      <c r="F59" s="31"/>
      <c r="G59" s="8">
        <v>1820000</v>
      </c>
      <c r="H59" s="8">
        <v>1820000</v>
      </c>
      <c r="I59" s="8">
        <v>1300000</v>
      </c>
      <c r="J59" s="8">
        <v>211700</v>
      </c>
      <c r="K59" s="8">
        <v>0</v>
      </c>
      <c r="L59" s="8">
        <v>377082</v>
      </c>
      <c r="M59" s="8">
        <v>345082</v>
      </c>
      <c r="N59" s="8">
        <v>32000</v>
      </c>
      <c r="O59" s="8">
        <v>0</v>
      </c>
      <c r="P59" s="8">
        <v>0</v>
      </c>
      <c r="Q59" s="8">
        <v>345082</v>
      </c>
      <c r="R59" s="8">
        <v>2197082</v>
      </c>
      <c r="S59" s="2"/>
    </row>
    <row r="60" spans="1:19" ht="25.5" customHeight="1">
      <c r="A60" s="2"/>
      <c r="B60" s="5" t="s">
        <v>172</v>
      </c>
      <c r="C60" s="5" t="s">
        <v>173</v>
      </c>
      <c r="D60" s="5" t="s">
        <v>174</v>
      </c>
      <c r="E60" s="30" t="s">
        <v>175</v>
      </c>
      <c r="F60" s="30"/>
      <c r="G60" s="9">
        <v>1820000</v>
      </c>
      <c r="H60" s="9">
        <v>1820000</v>
      </c>
      <c r="I60" s="9">
        <v>1300000</v>
      </c>
      <c r="J60" s="9">
        <v>211700</v>
      </c>
      <c r="K60" s="9">
        <v>0</v>
      </c>
      <c r="L60" s="9">
        <v>377082</v>
      </c>
      <c r="M60" s="9">
        <v>345082</v>
      </c>
      <c r="N60" s="9">
        <v>32000</v>
      </c>
      <c r="O60" s="9">
        <v>0</v>
      </c>
      <c r="P60" s="9">
        <v>0</v>
      </c>
      <c r="Q60" s="9">
        <v>345082</v>
      </c>
      <c r="R60" s="8">
        <v>2197082</v>
      </c>
      <c r="S60" s="2"/>
    </row>
    <row r="61" spans="1:19" ht="13.5" customHeight="1">
      <c r="A61" s="2"/>
      <c r="B61" s="7" t="s">
        <v>1</v>
      </c>
      <c r="C61" s="7" t="s">
        <v>89</v>
      </c>
      <c r="D61" s="7" t="s">
        <v>1</v>
      </c>
      <c r="E61" s="31" t="s">
        <v>90</v>
      </c>
      <c r="F61" s="31"/>
      <c r="G61" s="8">
        <v>84900</v>
      </c>
      <c r="H61" s="8">
        <v>84900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84900</v>
      </c>
      <c r="S61" s="2"/>
    </row>
    <row r="62" spans="1:19" ht="18" customHeight="1">
      <c r="A62" s="2"/>
      <c r="B62" s="5" t="s">
        <v>176</v>
      </c>
      <c r="C62" s="5" t="s">
        <v>104</v>
      </c>
      <c r="D62" s="5" t="s">
        <v>105</v>
      </c>
      <c r="E62" s="30" t="s">
        <v>106</v>
      </c>
      <c r="F62" s="30"/>
      <c r="G62" s="9">
        <v>84900</v>
      </c>
      <c r="H62" s="9">
        <v>84900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8">
        <v>84900</v>
      </c>
      <c r="S62" s="2"/>
    </row>
    <row r="63" spans="1:19" ht="25.5" customHeight="1">
      <c r="A63" s="2"/>
      <c r="B63" s="7" t="s">
        <v>177</v>
      </c>
      <c r="C63" s="7" t="s">
        <v>1</v>
      </c>
      <c r="D63" s="7" t="s">
        <v>1</v>
      </c>
      <c r="E63" s="31" t="s">
        <v>178</v>
      </c>
      <c r="F63" s="31"/>
      <c r="G63" s="8">
        <v>20946000</v>
      </c>
      <c r="H63" s="8">
        <v>20946000</v>
      </c>
      <c r="I63" s="8">
        <v>14113000</v>
      </c>
      <c r="J63" s="8">
        <v>747000</v>
      </c>
      <c r="K63" s="8">
        <v>0</v>
      </c>
      <c r="L63" s="8">
        <v>151067</v>
      </c>
      <c r="M63" s="8">
        <v>36063</v>
      </c>
      <c r="N63" s="8">
        <v>115004</v>
      </c>
      <c r="O63" s="8">
        <v>0</v>
      </c>
      <c r="P63" s="8">
        <v>0</v>
      </c>
      <c r="Q63" s="8">
        <v>36063</v>
      </c>
      <c r="R63" s="8">
        <v>21097067</v>
      </c>
      <c r="S63" s="2"/>
    </row>
    <row r="64" spans="1:19" ht="25.5" customHeight="1">
      <c r="A64" s="2"/>
      <c r="B64" s="7" t="s">
        <v>179</v>
      </c>
      <c r="C64" s="7" t="s">
        <v>1</v>
      </c>
      <c r="D64" s="7" t="s">
        <v>1</v>
      </c>
      <c r="E64" s="31" t="s">
        <v>178</v>
      </c>
      <c r="F64" s="31"/>
      <c r="G64" s="8">
        <v>20946000</v>
      </c>
      <c r="H64" s="8">
        <v>20946000</v>
      </c>
      <c r="I64" s="8">
        <v>14113000</v>
      </c>
      <c r="J64" s="8">
        <v>747000</v>
      </c>
      <c r="K64" s="8">
        <v>0</v>
      </c>
      <c r="L64" s="8">
        <v>151067</v>
      </c>
      <c r="M64" s="8">
        <v>36063</v>
      </c>
      <c r="N64" s="8">
        <v>115004</v>
      </c>
      <c r="O64" s="8">
        <v>0</v>
      </c>
      <c r="P64" s="8">
        <v>0</v>
      </c>
      <c r="Q64" s="8">
        <v>36063</v>
      </c>
      <c r="R64" s="8">
        <v>21097067</v>
      </c>
      <c r="S64" s="2"/>
    </row>
    <row r="65" spans="1:19" ht="13.5" customHeight="1">
      <c r="A65" s="2"/>
      <c r="B65" s="7" t="s">
        <v>1</v>
      </c>
      <c r="C65" s="7" t="s">
        <v>37</v>
      </c>
      <c r="D65" s="7" t="s">
        <v>1</v>
      </c>
      <c r="E65" s="31" t="s">
        <v>38</v>
      </c>
      <c r="F65" s="31"/>
      <c r="G65" s="8">
        <v>9565000</v>
      </c>
      <c r="H65" s="8">
        <v>9565000</v>
      </c>
      <c r="I65" s="8">
        <v>7400000</v>
      </c>
      <c r="J65" s="8">
        <v>325000</v>
      </c>
      <c r="K65" s="8">
        <v>0</v>
      </c>
      <c r="L65" s="8">
        <v>4</v>
      </c>
      <c r="M65" s="8">
        <v>0</v>
      </c>
      <c r="N65" s="8">
        <v>4</v>
      </c>
      <c r="O65" s="8">
        <v>0</v>
      </c>
      <c r="P65" s="8">
        <v>0</v>
      </c>
      <c r="Q65" s="8">
        <v>0</v>
      </c>
      <c r="R65" s="8">
        <v>9565004</v>
      </c>
      <c r="S65" s="2"/>
    </row>
    <row r="66" spans="1:19" ht="25.5" customHeight="1">
      <c r="A66" s="2"/>
      <c r="B66" s="5" t="s">
        <v>180</v>
      </c>
      <c r="C66" s="5" t="s">
        <v>40</v>
      </c>
      <c r="D66" s="5" t="s">
        <v>41</v>
      </c>
      <c r="E66" s="30" t="s">
        <v>42</v>
      </c>
      <c r="F66" s="30"/>
      <c r="G66" s="9">
        <v>9565000</v>
      </c>
      <c r="H66" s="9">
        <v>9565000</v>
      </c>
      <c r="I66" s="9">
        <v>7400000</v>
      </c>
      <c r="J66" s="9">
        <v>325000</v>
      </c>
      <c r="K66" s="9">
        <v>0</v>
      </c>
      <c r="L66" s="9">
        <v>4</v>
      </c>
      <c r="M66" s="9">
        <v>0</v>
      </c>
      <c r="N66" s="9">
        <v>4</v>
      </c>
      <c r="O66" s="9">
        <v>0</v>
      </c>
      <c r="P66" s="9">
        <v>0</v>
      </c>
      <c r="Q66" s="9">
        <v>0</v>
      </c>
      <c r="R66" s="8">
        <v>9565004</v>
      </c>
      <c r="S66" s="2"/>
    </row>
    <row r="67" spans="1:19" ht="18" customHeight="1">
      <c r="A67" s="2"/>
      <c r="B67" s="7" t="s">
        <v>1</v>
      </c>
      <c r="C67" s="7" t="s">
        <v>61</v>
      </c>
      <c r="D67" s="7" t="s">
        <v>1</v>
      </c>
      <c r="E67" s="31" t="s">
        <v>62</v>
      </c>
      <c r="F67" s="31"/>
      <c r="G67" s="8">
        <v>11301000</v>
      </c>
      <c r="H67" s="8">
        <v>11301000</v>
      </c>
      <c r="I67" s="8">
        <v>6713000</v>
      </c>
      <c r="J67" s="8">
        <v>422000</v>
      </c>
      <c r="K67" s="8">
        <v>0</v>
      </c>
      <c r="L67" s="8">
        <v>151063</v>
      </c>
      <c r="M67" s="8">
        <v>36063</v>
      </c>
      <c r="N67" s="8">
        <v>115000</v>
      </c>
      <c r="O67" s="8">
        <v>0</v>
      </c>
      <c r="P67" s="8">
        <v>0</v>
      </c>
      <c r="Q67" s="8">
        <v>36063</v>
      </c>
      <c r="R67" s="8">
        <v>11452063</v>
      </c>
      <c r="S67" s="2"/>
    </row>
    <row r="68" spans="1:19" ht="18" customHeight="1">
      <c r="A68" s="2"/>
      <c r="B68" s="5" t="s">
        <v>181</v>
      </c>
      <c r="C68" s="5" t="s">
        <v>182</v>
      </c>
      <c r="D68" s="5" t="s">
        <v>183</v>
      </c>
      <c r="E68" s="30" t="s">
        <v>184</v>
      </c>
      <c r="F68" s="30"/>
      <c r="G68" s="9">
        <v>30000</v>
      </c>
      <c r="H68" s="9">
        <v>30000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8">
        <v>30000</v>
      </c>
      <c r="S68" s="2"/>
    </row>
    <row r="69" spans="1:19" ht="18" customHeight="1">
      <c r="A69" s="2"/>
      <c r="B69" s="5" t="s">
        <v>185</v>
      </c>
      <c r="C69" s="5" t="s">
        <v>186</v>
      </c>
      <c r="D69" s="5" t="s">
        <v>65</v>
      </c>
      <c r="E69" s="30" t="s">
        <v>187</v>
      </c>
      <c r="F69" s="30"/>
      <c r="G69" s="9">
        <v>300000</v>
      </c>
      <c r="H69" s="9">
        <v>300000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8">
        <v>300000</v>
      </c>
      <c r="S69" s="2"/>
    </row>
    <row r="70" spans="1:19" ht="25.5" customHeight="1">
      <c r="A70" s="2"/>
      <c r="B70" s="5" t="s">
        <v>188</v>
      </c>
      <c r="C70" s="5" t="s">
        <v>189</v>
      </c>
      <c r="D70" s="5" t="s">
        <v>65</v>
      </c>
      <c r="E70" s="30" t="s">
        <v>190</v>
      </c>
      <c r="F70" s="30"/>
      <c r="G70" s="9">
        <v>400000</v>
      </c>
      <c r="H70" s="9">
        <v>400000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8">
        <v>400000</v>
      </c>
      <c r="S70" s="2"/>
    </row>
    <row r="71" spans="1:19" ht="25.5" customHeight="1">
      <c r="A71" s="2"/>
      <c r="B71" s="5" t="s">
        <v>191</v>
      </c>
      <c r="C71" s="5" t="s">
        <v>192</v>
      </c>
      <c r="D71" s="5" t="s">
        <v>65</v>
      </c>
      <c r="E71" s="30" t="s">
        <v>193</v>
      </c>
      <c r="F71" s="30"/>
      <c r="G71" s="9">
        <v>250000</v>
      </c>
      <c r="H71" s="9">
        <v>250000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8">
        <v>250000</v>
      </c>
      <c r="S71" s="2"/>
    </row>
    <row r="72" spans="1:19" ht="33.75" customHeight="1">
      <c r="A72" s="2"/>
      <c r="B72" s="5" t="s">
        <v>194</v>
      </c>
      <c r="C72" s="5" t="s">
        <v>195</v>
      </c>
      <c r="D72" s="5" t="s">
        <v>196</v>
      </c>
      <c r="E72" s="30" t="s">
        <v>197</v>
      </c>
      <c r="F72" s="30"/>
      <c r="G72" s="9">
        <v>8491000</v>
      </c>
      <c r="H72" s="9">
        <v>8491000</v>
      </c>
      <c r="I72" s="9">
        <v>6300000</v>
      </c>
      <c r="J72" s="9">
        <v>400000</v>
      </c>
      <c r="K72" s="9">
        <v>0</v>
      </c>
      <c r="L72" s="9">
        <v>151063</v>
      </c>
      <c r="M72" s="9">
        <v>36063</v>
      </c>
      <c r="N72" s="9">
        <v>115000</v>
      </c>
      <c r="O72" s="9">
        <v>0</v>
      </c>
      <c r="P72" s="9">
        <v>0</v>
      </c>
      <c r="Q72" s="9">
        <v>36063</v>
      </c>
      <c r="R72" s="8">
        <v>8642063</v>
      </c>
      <c r="S72" s="2"/>
    </row>
    <row r="73" spans="1:19" ht="18" customHeight="1">
      <c r="A73" s="2"/>
      <c r="B73" s="5" t="s">
        <v>198</v>
      </c>
      <c r="C73" s="5" t="s">
        <v>199</v>
      </c>
      <c r="D73" s="5" t="s">
        <v>69</v>
      </c>
      <c r="E73" s="30" t="s">
        <v>200</v>
      </c>
      <c r="F73" s="30"/>
      <c r="G73" s="9">
        <v>580000</v>
      </c>
      <c r="H73" s="9">
        <v>580000</v>
      </c>
      <c r="I73" s="9">
        <v>413000</v>
      </c>
      <c r="J73" s="9">
        <v>22000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8">
        <v>580000</v>
      </c>
      <c r="S73" s="2"/>
    </row>
    <row r="74" spans="1:19" ht="49.5" customHeight="1">
      <c r="A74" s="2"/>
      <c r="B74" s="5" t="s">
        <v>201</v>
      </c>
      <c r="C74" s="5" t="s">
        <v>202</v>
      </c>
      <c r="D74" s="5" t="s">
        <v>136</v>
      </c>
      <c r="E74" s="30" t="s">
        <v>203</v>
      </c>
      <c r="F74" s="30"/>
      <c r="G74" s="9">
        <v>420000</v>
      </c>
      <c r="H74" s="9">
        <v>420000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8">
        <v>420000</v>
      </c>
      <c r="S74" s="2"/>
    </row>
    <row r="75" spans="1:19" ht="25.5" customHeight="1">
      <c r="A75" s="2"/>
      <c r="B75" s="5" t="s">
        <v>204</v>
      </c>
      <c r="C75" s="5" t="s">
        <v>205</v>
      </c>
      <c r="D75" s="5" t="s">
        <v>183</v>
      </c>
      <c r="E75" s="30" t="s">
        <v>206</v>
      </c>
      <c r="F75" s="30"/>
      <c r="G75" s="9">
        <v>80000</v>
      </c>
      <c r="H75" s="9">
        <v>80000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8">
        <v>80000</v>
      </c>
      <c r="S75" s="2"/>
    </row>
    <row r="76" spans="1:19" ht="18" customHeight="1">
      <c r="A76" s="2"/>
      <c r="B76" s="5" t="s">
        <v>207</v>
      </c>
      <c r="C76" s="5" t="s">
        <v>208</v>
      </c>
      <c r="D76" s="5" t="s">
        <v>209</v>
      </c>
      <c r="E76" s="30" t="s">
        <v>210</v>
      </c>
      <c r="F76" s="30"/>
      <c r="G76" s="9">
        <v>750000</v>
      </c>
      <c r="H76" s="9">
        <v>750000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8">
        <v>750000</v>
      </c>
      <c r="S76" s="2"/>
    </row>
    <row r="77" spans="1:19" ht="13.5" customHeight="1">
      <c r="A77" s="2"/>
      <c r="B77" s="7" t="s">
        <v>1</v>
      </c>
      <c r="C77" s="7" t="s">
        <v>89</v>
      </c>
      <c r="D77" s="7" t="s">
        <v>1</v>
      </c>
      <c r="E77" s="31" t="s">
        <v>90</v>
      </c>
      <c r="F77" s="31"/>
      <c r="G77" s="8">
        <v>80000</v>
      </c>
      <c r="H77" s="8">
        <v>80000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80000</v>
      </c>
      <c r="S77" s="2"/>
    </row>
    <row r="78" spans="1:19" ht="18" customHeight="1">
      <c r="A78" s="2"/>
      <c r="B78" s="5" t="s">
        <v>211</v>
      </c>
      <c r="C78" s="5" t="s">
        <v>104</v>
      </c>
      <c r="D78" s="5" t="s">
        <v>105</v>
      </c>
      <c r="E78" s="30" t="s">
        <v>106</v>
      </c>
      <c r="F78" s="30"/>
      <c r="G78" s="9">
        <v>80000</v>
      </c>
      <c r="H78" s="9">
        <v>80000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8">
        <v>80000</v>
      </c>
      <c r="S78" s="2"/>
    </row>
    <row r="79" spans="1:19" ht="18" customHeight="1">
      <c r="A79" s="2"/>
      <c r="B79" s="7" t="s">
        <v>212</v>
      </c>
      <c r="C79" s="7" t="s">
        <v>1</v>
      </c>
      <c r="D79" s="7" t="s">
        <v>1</v>
      </c>
      <c r="E79" s="31" t="s">
        <v>213</v>
      </c>
      <c r="F79" s="31"/>
      <c r="G79" s="8">
        <v>10787137</v>
      </c>
      <c r="H79" s="8">
        <v>10787137</v>
      </c>
      <c r="I79" s="8">
        <v>7730000</v>
      </c>
      <c r="J79" s="8">
        <v>855400</v>
      </c>
      <c r="K79" s="8">
        <v>0</v>
      </c>
      <c r="L79" s="8">
        <v>544600</v>
      </c>
      <c r="M79" s="8">
        <v>13600</v>
      </c>
      <c r="N79" s="8">
        <v>472000</v>
      </c>
      <c r="O79" s="8">
        <v>237000</v>
      </c>
      <c r="P79" s="8">
        <v>87000</v>
      </c>
      <c r="Q79" s="8">
        <v>72600</v>
      </c>
      <c r="R79" s="8">
        <v>11331737</v>
      </c>
      <c r="S79" s="2"/>
    </row>
    <row r="80" spans="1:19" ht="18" customHeight="1">
      <c r="A80" s="2"/>
      <c r="B80" s="7" t="s">
        <v>214</v>
      </c>
      <c r="C80" s="7" t="s">
        <v>1</v>
      </c>
      <c r="D80" s="7" t="s">
        <v>1</v>
      </c>
      <c r="E80" s="31" t="s">
        <v>213</v>
      </c>
      <c r="F80" s="31"/>
      <c r="G80" s="8">
        <v>10787137</v>
      </c>
      <c r="H80" s="8">
        <v>10787137</v>
      </c>
      <c r="I80" s="8">
        <v>7730000</v>
      </c>
      <c r="J80" s="8">
        <v>855400</v>
      </c>
      <c r="K80" s="8">
        <v>0</v>
      </c>
      <c r="L80" s="8">
        <v>544600</v>
      </c>
      <c r="M80" s="8">
        <v>13600</v>
      </c>
      <c r="N80" s="8">
        <v>472000</v>
      </c>
      <c r="O80" s="8">
        <v>237000</v>
      </c>
      <c r="P80" s="8">
        <v>87000</v>
      </c>
      <c r="Q80" s="8">
        <v>72600</v>
      </c>
      <c r="R80" s="8">
        <v>11331737</v>
      </c>
      <c r="S80" s="2"/>
    </row>
    <row r="81" spans="1:19" ht="13.5" customHeight="1">
      <c r="A81" s="2"/>
      <c r="B81" s="7" t="s">
        <v>1</v>
      </c>
      <c r="C81" s="7" t="s">
        <v>37</v>
      </c>
      <c r="D81" s="7" t="s">
        <v>1</v>
      </c>
      <c r="E81" s="31" t="s">
        <v>38</v>
      </c>
      <c r="F81" s="31"/>
      <c r="G81" s="8">
        <v>1619200</v>
      </c>
      <c r="H81" s="8">
        <v>1619200</v>
      </c>
      <c r="I81" s="8">
        <v>1300000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1619200</v>
      </c>
      <c r="S81" s="2"/>
    </row>
    <row r="82" spans="1:19" ht="25.5" customHeight="1">
      <c r="A82" s="2"/>
      <c r="B82" s="5" t="s">
        <v>215</v>
      </c>
      <c r="C82" s="5" t="s">
        <v>40</v>
      </c>
      <c r="D82" s="5" t="s">
        <v>41</v>
      </c>
      <c r="E82" s="30" t="s">
        <v>42</v>
      </c>
      <c r="F82" s="30"/>
      <c r="G82" s="9">
        <v>1619200</v>
      </c>
      <c r="H82" s="9">
        <v>1619200</v>
      </c>
      <c r="I82" s="9">
        <v>1300000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8">
        <v>1619200</v>
      </c>
      <c r="S82" s="2"/>
    </row>
    <row r="83" spans="1:19" ht="13.5" customHeight="1">
      <c r="A83" s="2"/>
      <c r="B83" s="7" t="s">
        <v>1</v>
      </c>
      <c r="C83" s="7" t="s">
        <v>133</v>
      </c>
      <c r="D83" s="7" t="s">
        <v>1</v>
      </c>
      <c r="E83" s="31" t="s">
        <v>134</v>
      </c>
      <c r="F83" s="31"/>
      <c r="G83" s="8">
        <v>3656000</v>
      </c>
      <c r="H83" s="8">
        <v>3656000</v>
      </c>
      <c r="I83" s="8">
        <v>2760000</v>
      </c>
      <c r="J83" s="8">
        <v>225000</v>
      </c>
      <c r="K83" s="8">
        <v>0</v>
      </c>
      <c r="L83" s="8">
        <v>299000</v>
      </c>
      <c r="M83" s="8">
        <v>0</v>
      </c>
      <c r="N83" s="8">
        <v>240000</v>
      </c>
      <c r="O83" s="8">
        <v>166000</v>
      </c>
      <c r="P83" s="8">
        <v>15000</v>
      </c>
      <c r="Q83" s="8">
        <v>59000</v>
      </c>
      <c r="R83" s="8">
        <v>3955000</v>
      </c>
      <c r="S83" s="2"/>
    </row>
    <row r="84" spans="1:19" ht="18" customHeight="1">
      <c r="A84" s="2"/>
      <c r="B84" s="5" t="s">
        <v>216</v>
      </c>
      <c r="C84" s="5" t="s">
        <v>217</v>
      </c>
      <c r="D84" s="5" t="s">
        <v>149</v>
      </c>
      <c r="E84" s="30" t="s">
        <v>218</v>
      </c>
      <c r="F84" s="30"/>
      <c r="G84" s="9">
        <v>3656000</v>
      </c>
      <c r="H84" s="9">
        <v>3656000</v>
      </c>
      <c r="I84" s="9">
        <v>2760000</v>
      </c>
      <c r="J84" s="9">
        <v>225000</v>
      </c>
      <c r="K84" s="9">
        <v>0</v>
      </c>
      <c r="L84" s="9">
        <v>299000</v>
      </c>
      <c r="M84" s="9">
        <v>0</v>
      </c>
      <c r="N84" s="9">
        <v>240000</v>
      </c>
      <c r="O84" s="9">
        <v>166000</v>
      </c>
      <c r="P84" s="9">
        <v>15000</v>
      </c>
      <c r="Q84" s="9">
        <v>59000</v>
      </c>
      <c r="R84" s="8">
        <v>3955000</v>
      </c>
      <c r="S84" s="2"/>
    </row>
    <row r="85" spans="1:19" ht="13.5" customHeight="1">
      <c r="A85" s="2"/>
      <c r="B85" s="7" t="s">
        <v>1</v>
      </c>
      <c r="C85" s="7" t="s">
        <v>219</v>
      </c>
      <c r="D85" s="7" t="s">
        <v>1</v>
      </c>
      <c r="E85" s="31" t="s">
        <v>220</v>
      </c>
      <c r="F85" s="31"/>
      <c r="G85" s="8">
        <v>5491937</v>
      </c>
      <c r="H85" s="8">
        <v>5491937</v>
      </c>
      <c r="I85" s="8">
        <v>3670000</v>
      </c>
      <c r="J85" s="8">
        <v>630400</v>
      </c>
      <c r="K85" s="8">
        <v>0</v>
      </c>
      <c r="L85" s="8">
        <v>245600</v>
      </c>
      <c r="M85" s="8">
        <v>13600</v>
      </c>
      <c r="N85" s="8">
        <v>232000</v>
      </c>
      <c r="O85" s="8">
        <v>71000</v>
      </c>
      <c r="P85" s="8">
        <v>72000</v>
      </c>
      <c r="Q85" s="8">
        <v>13600</v>
      </c>
      <c r="R85" s="8">
        <v>5737537</v>
      </c>
      <c r="S85" s="2"/>
    </row>
    <row r="86" spans="1:19" ht="25.5" customHeight="1">
      <c r="A86" s="2"/>
      <c r="B86" s="5" t="s">
        <v>221</v>
      </c>
      <c r="C86" s="5" t="s">
        <v>222</v>
      </c>
      <c r="D86" s="5" t="s">
        <v>223</v>
      </c>
      <c r="E86" s="30" t="s">
        <v>224</v>
      </c>
      <c r="F86" s="30"/>
      <c r="G86" s="9">
        <v>100000</v>
      </c>
      <c r="H86" s="9">
        <v>100000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8">
        <v>100000</v>
      </c>
      <c r="S86" s="2"/>
    </row>
    <row r="87" spans="1:19" ht="13.5" customHeight="1">
      <c r="A87" s="2"/>
      <c r="B87" s="5" t="s">
        <v>225</v>
      </c>
      <c r="C87" s="5" t="s">
        <v>226</v>
      </c>
      <c r="D87" s="5" t="s">
        <v>227</v>
      </c>
      <c r="E87" s="30" t="s">
        <v>228</v>
      </c>
      <c r="F87" s="30"/>
      <c r="G87" s="9">
        <v>1685000</v>
      </c>
      <c r="H87" s="9">
        <v>1685000</v>
      </c>
      <c r="I87" s="9">
        <v>1280000</v>
      </c>
      <c r="J87" s="9">
        <v>104400</v>
      </c>
      <c r="K87" s="9">
        <v>0</v>
      </c>
      <c r="L87" s="9">
        <v>13600</v>
      </c>
      <c r="M87" s="9">
        <v>13600</v>
      </c>
      <c r="N87" s="9">
        <v>0</v>
      </c>
      <c r="O87" s="9">
        <v>0</v>
      </c>
      <c r="P87" s="9">
        <v>0</v>
      </c>
      <c r="Q87" s="9">
        <v>13600</v>
      </c>
      <c r="R87" s="8">
        <v>1698600</v>
      </c>
      <c r="S87" s="2"/>
    </row>
    <row r="88" spans="1:19" ht="13.5" customHeight="1">
      <c r="A88" s="2"/>
      <c r="B88" s="5" t="s">
        <v>229</v>
      </c>
      <c r="C88" s="5" t="s">
        <v>230</v>
      </c>
      <c r="D88" s="5" t="s">
        <v>227</v>
      </c>
      <c r="E88" s="30" t="s">
        <v>231</v>
      </c>
      <c r="F88" s="30"/>
      <c r="G88" s="9">
        <v>485937</v>
      </c>
      <c r="H88" s="9">
        <v>485937</v>
      </c>
      <c r="I88" s="9">
        <v>340000</v>
      </c>
      <c r="J88" s="9">
        <v>31000</v>
      </c>
      <c r="K88" s="9">
        <v>0</v>
      </c>
      <c r="L88" s="9">
        <v>2000</v>
      </c>
      <c r="M88" s="9">
        <v>0</v>
      </c>
      <c r="N88" s="9">
        <v>2000</v>
      </c>
      <c r="O88" s="9">
        <v>0</v>
      </c>
      <c r="P88" s="9">
        <v>0</v>
      </c>
      <c r="Q88" s="9">
        <v>0</v>
      </c>
      <c r="R88" s="8">
        <v>487937</v>
      </c>
      <c r="S88" s="2"/>
    </row>
    <row r="89" spans="1:19" ht="25.5" customHeight="1">
      <c r="A89" s="2"/>
      <c r="B89" s="5" t="s">
        <v>232</v>
      </c>
      <c r="C89" s="5" t="s">
        <v>233</v>
      </c>
      <c r="D89" s="5" t="s">
        <v>234</v>
      </c>
      <c r="E89" s="30" t="s">
        <v>235</v>
      </c>
      <c r="F89" s="30"/>
      <c r="G89" s="9">
        <v>3221000</v>
      </c>
      <c r="H89" s="9">
        <v>3221000</v>
      </c>
      <c r="I89" s="9">
        <v>2050000</v>
      </c>
      <c r="J89" s="9">
        <v>495000</v>
      </c>
      <c r="K89" s="9">
        <v>0</v>
      </c>
      <c r="L89" s="9">
        <v>230000</v>
      </c>
      <c r="M89" s="9">
        <v>0</v>
      </c>
      <c r="N89" s="9">
        <v>230000</v>
      </c>
      <c r="O89" s="9">
        <v>71000</v>
      </c>
      <c r="P89" s="9">
        <v>72000</v>
      </c>
      <c r="Q89" s="9">
        <v>0</v>
      </c>
      <c r="R89" s="8">
        <v>3451000</v>
      </c>
      <c r="S89" s="2"/>
    </row>
    <row r="90" spans="1:19" ht="13.5" customHeight="1">
      <c r="A90" s="2"/>
      <c r="B90" s="7" t="s">
        <v>1</v>
      </c>
      <c r="C90" s="7" t="s">
        <v>89</v>
      </c>
      <c r="D90" s="7" t="s">
        <v>1</v>
      </c>
      <c r="E90" s="31" t="s">
        <v>90</v>
      </c>
      <c r="F90" s="31"/>
      <c r="G90" s="8">
        <v>20000</v>
      </c>
      <c r="H90" s="8">
        <v>20000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20000</v>
      </c>
      <c r="S90" s="2"/>
    </row>
    <row r="91" spans="1:19" ht="18" customHeight="1">
      <c r="A91" s="2"/>
      <c r="B91" s="5" t="s">
        <v>236</v>
      </c>
      <c r="C91" s="5" t="s">
        <v>104</v>
      </c>
      <c r="D91" s="5" t="s">
        <v>105</v>
      </c>
      <c r="E91" s="30" t="s">
        <v>106</v>
      </c>
      <c r="F91" s="30"/>
      <c r="G91" s="9">
        <v>20000</v>
      </c>
      <c r="H91" s="9">
        <v>20000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8">
        <v>20000</v>
      </c>
      <c r="S91" s="2"/>
    </row>
    <row r="92" spans="1:19" ht="18" customHeight="1">
      <c r="A92" s="2"/>
      <c r="B92" s="7" t="s">
        <v>237</v>
      </c>
      <c r="C92" s="7" t="s">
        <v>1</v>
      </c>
      <c r="D92" s="7" t="s">
        <v>1</v>
      </c>
      <c r="E92" s="31" t="s">
        <v>238</v>
      </c>
      <c r="F92" s="31"/>
      <c r="G92" s="8">
        <v>2778000</v>
      </c>
      <c r="H92" s="8">
        <v>2778000</v>
      </c>
      <c r="I92" s="8">
        <v>1800000</v>
      </c>
      <c r="J92" s="8">
        <v>203000</v>
      </c>
      <c r="K92" s="8">
        <v>0</v>
      </c>
      <c r="L92" s="8">
        <v>1390558</v>
      </c>
      <c r="M92" s="8">
        <v>1390558</v>
      </c>
      <c r="N92" s="8">
        <v>0</v>
      </c>
      <c r="O92" s="8">
        <v>0</v>
      </c>
      <c r="P92" s="8">
        <v>0</v>
      </c>
      <c r="Q92" s="8">
        <v>1390558</v>
      </c>
      <c r="R92" s="8">
        <v>4168558</v>
      </c>
      <c r="S92" s="2"/>
    </row>
    <row r="93" spans="1:19" ht="18" customHeight="1">
      <c r="A93" s="2"/>
      <c r="B93" s="7" t="s">
        <v>239</v>
      </c>
      <c r="C93" s="7" t="s">
        <v>1</v>
      </c>
      <c r="D93" s="7" t="s">
        <v>1</v>
      </c>
      <c r="E93" s="31" t="s">
        <v>238</v>
      </c>
      <c r="F93" s="31"/>
      <c r="G93" s="8">
        <v>2778000</v>
      </c>
      <c r="H93" s="8">
        <v>2778000</v>
      </c>
      <c r="I93" s="8">
        <v>1800000</v>
      </c>
      <c r="J93" s="8">
        <v>203000</v>
      </c>
      <c r="K93" s="8">
        <v>0</v>
      </c>
      <c r="L93" s="8">
        <v>1390558</v>
      </c>
      <c r="M93" s="8">
        <v>1390558</v>
      </c>
      <c r="N93" s="8">
        <v>0</v>
      </c>
      <c r="O93" s="8">
        <v>0</v>
      </c>
      <c r="P93" s="8">
        <v>0</v>
      </c>
      <c r="Q93" s="8">
        <v>1390558</v>
      </c>
      <c r="R93" s="8">
        <v>4168558</v>
      </c>
      <c r="S93" s="2"/>
    </row>
    <row r="94" spans="1:19" ht="13.5" customHeight="1">
      <c r="A94" s="2"/>
      <c r="B94" s="7" t="s">
        <v>1</v>
      </c>
      <c r="C94" s="7" t="s">
        <v>37</v>
      </c>
      <c r="D94" s="7" t="s">
        <v>1</v>
      </c>
      <c r="E94" s="31" t="s">
        <v>38</v>
      </c>
      <c r="F94" s="31"/>
      <c r="G94" s="8">
        <v>586000</v>
      </c>
      <c r="H94" s="8">
        <v>586000</v>
      </c>
      <c r="I94" s="8">
        <v>480000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586000</v>
      </c>
      <c r="S94" s="2"/>
    </row>
    <row r="95" spans="1:24" ht="25.5" customHeight="1">
      <c r="A95" s="2"/>
      <c r="B95" s="5" t="s">
        <v>240</v>
      </c>
      <c r="C95" s="5" t="s">
        <v>40</v>
      </c>
      <c r="D95" s="5" t="s">
        <v>41</v>
      </c>
      <c r="E95" s="30" t="s">
        <v>42</v>
      </c>
      <c r="F95" s="30"/>
      <c r="G95" s="9">
        <v>586000</v>
      </c>
      <c r="H95" s="9">
        <v>586000</v>
      </c>
      <c r="I95" s="9">
        <v>480000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8">
        <v>586000</v>
      </c>
      <c r="S95" s="2"/>
      <c r="X95" s="10"/>
    </row>
    <row r="96" spans="1:19" ht="18" customHeight="1">
      <c r="A96" s="2"/>
      <c r="B96" s="7" t="s">
        <v>1</v>
      </c>
      <c r="C96" s="7" t="s">
        <v>61</v>
      </c>
      <c r="D96" s="7" t="s">
        <v>1</v>
      </c>
      <c r="E96" s="31" t="s">
        <v>62</v>
      </c>
      <c r="F96" s="31"/>
      <c r="G96" s="8">
        <v>100000</v>
      </c>
      <c r="H96" s="8">
        <v>100000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100000</v>
      </c>
      <c r="S96" s="2"/>
    </row>
    <row r="97" spans="1:19" ht="13.5" customHeight="1">
      <c r="A97" s="2"/>
      <c r="B97" s="5" t="s">
        <v>241</v>
      </c>
      <c r="C97" s="5" t="s">
        <v>242</v>
      </c>
      <c r="D97" s="5" t="s">
        <v>69</v>
      </c>
      <c r="E97" s="30" t="s">
        <v>243</v>
      </c>
      <c r="F97" s="30"/>
      <c r="G97" s="9">
        <v>100000</v>
      </c>
      <c r="H97" s="9">
        <v>100000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8">
        <v>100000</v>
      </c>
      <c r="S97" s="2"/>
    </row>
    <row r="98" spans="1:19" ht="13.5" customHeight="1">
      <c r="A98" s="2"/>
      <c r="B98" s="7" t="s">
        <v>1</v>
      </c>
      <c r="C98" s="7" t="s">
        <v>170</v>
      </c>
      <c r="D98" s="7" t="s">
        <v>1</v>
      </c>
      <c r="E98" s="31" t="s">
        <v>171</v>
      </c>
      <c r="F98" s="31"/>
      <c r="G98" s="8">
        <v>2088000</v>
      </c>
      <c r="H98" s="8">
        <v>2088000</v>
      </c>
      <c r="I98" s="8">
        <v>1320000</v>
      </c>
      <c r="J98" s="8">
        <v>203000</v>
      </c>
      <c r="K98" s="8">
        <v>0</v>
      </c>
      <c r="L98" s="8">
        <v>1390558</v>
      </c>
      <c r="M98" s="8">
        <v>1390558</v>
      </c>
      <c r="N98" s="8">
        <v>0</v>
      </c>
      <c r="O98" s="8">
        <v>0</v>
      </c>
      <c r="P98" s="8">
        <v>0</v>
      </c>
      <c r="Q98" s="8">
        <v>1390558</v>
      </c>
      <c r="R98" s="8">
        <v>3478558</v>
      </c>
      <c r="S98" s="2"/>
    </row>
    <row r="99" spans="1:19" ht="18" customHeight="1">
      <c r="A99" s="2"/>
      <c r="B99" s="5" t="s">
        <v>244</v>
      </c>
      <c r="C99" s="5" t="s">
        <v>245</v>
      </c>
      <c r="D99" s="5" t="s">
        <v>174</v>
      </c>
      <c r="E99" s="30" t="s">
        <v>246</v>
      </c>
      <c r="F99" s="30"/>
      <c r="G99" s="9">
        <v>250000</v>
      </c>
      <c r="H99" s="9">
        <v>250000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8">
        <v>250000</v>
      </c>
      <c r="S99" s="2"/>
    </row>
    <row r="100" spans="1:19" ht="18" customHeight="1">
      <c r="A100" s="2"/>
      <c r="B100" s="5" t="s">
        <v>247</v>
      </c>
      <c r="C100" s="5" t="s">
        <v>248</v>
      </c>
      <c r="D100" s="5" t="s">
        <v>174</v>
      </c>
      <c r="E100" s="30" t="s">
        <v>249</v>
      </c>
      <c r="F100" s="30"/>
      <c r="G100" s="9">
        <v>2000</v>
      </c>
      <c r="H100" s="9">
        <v>2000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8">
        <v>2000</v>
      </c>
      <c r="S100" s="2"/>
    </row>
    <row r="101" spans="1:19" ht="18" customHeight="1">
      <c r="A101" s="2"/>
      <c r="B101" s="5" t="s">
        <v>250</v>
      </c>
      <c r="C101" s="5" t="s">
        <v>251</v>
      </c>
      <c r="D101" s="5" t="s">
        <v>174</v>
      </c>
      <c r="E101" s="30" t="s">
        <v>252</v>
      </c>
      <c r="F101" s="30"/>
      <c r="G101" s="9">
        <v>1836000</v>
      </c>
      <c r="H101" s="9">
        <v>1836000</v>
      </c>
      <c r="I101" s="9">
        <v>1320000</v>
      </c>
      <c r="J101" s="9">
        <v>203000</v>
      </c>
      <c r="K101" s="9">
        <v>0</v>
      </c>
      <c r="L101" s="9">
        <v>1390558</v>
      </c>
      <c r="M101" s="9">
        <v>1390558</v>
      </c>
      <c r="N101" s="9">
        <v>0</v>
      </c>
      <c r="O101" s="9">
        <v>0</v>
      </c>
      <c r="P101" s="9">
        <v>0</v>
      </c>
      <c r="Q101" s="9">
        <v>1390558</v>
      </c>
      <c r="R101" s="8">
        <v>3226558</v>
      </c>
      <c r="S101" s="2"/>
    </row>
    <row r="102" spans="1:19" ht="13.5" customHeight="1">
      <c r="A102" s="2"/>
      <c r="B102" s="7" t="s">
        <v>1</v>
      </c>
      <c r="C102" s="7" t="s">
        <v>89</v>
      </c>
      <c r="D102" s="7" t="s">
        <v>1</v>
      </c>
      <c r="E102" s="31" t="s">
        <v>90</v>
      </c>
      <c r="F102" s="31"/>
      <c r="G102" s="8">
        <v>4000</v>
      </c>
      <c r="H102" s="8">
        <v>4000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4000</v>
      </c>
      <c r="S102" s="2"/>
    </row>
    <row r="103" spans="1:19" ht="18" customHeight="1">
      <c r="A103" s="2"/>
      <c r="B103" s="5" t="s">
        <v>253</v>
      </c>
      <c r="C103" s="5" t="s">
        <v>104</v>
      </c>
      <c r="D103" s="5" t="s">
        <v>105</v>
      </c>
      <c r="E103" s="30" t="s">
        <v>106</v>
      </c>
      <c r="F103" s="30"/>
      <c r="G103" s="9">
        <v>4000</v>
      </c>
      <c r="H103" s="9">
        <v>4000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8">
        <v>4000</v>
      </c>
      <c r="S103" s="2"/>
    </row>
    <row r="104" spans="1:19" ht="18" customHeight="1">
      <c r="A104" s="2"/>
      <c r="B104" s="7" t="s">
        <v>254</v>
      </c>
      <c r="C104" s="7" t="s">
        <v>1</v>
      </c>
      <c r="D104" s="7" t="s">
        <v>1</v>
      </c>
      <c r="E104" s="31" t="s">
        <v>255</v>
      </c>
      <c r="F104" s="31"/>
      <c r="G104" s="8">
        <v>2381000</v>
      </c>
      <c r="H104" s="8">
        <v>2381000</v>
      </c>
      <c r="I104" s="8">
        <v>1800000</v>
      </c>
      <c r="J104" s="8">
        <v>31000</v>
      </c>
      <c r="K104" s="8">
        <v>0</v>
      </c>
      <c r="L104" s="8">
        <v>59930</v>
      </c>
      <c r="M104" s="8">
        <v>59930</v>
      </c>
      <c r="N104" s="8">
        <v>0</v>
      </c>
      <c r="O104" s="8">
        <v>0</v>
      </c>
      <c r="P104" s="8">
        <v>0</v>
      </c>
      <c r="Q104" s="8">
        <v>59930</v>
      </c>
      <c r="R104" s="8">
        <v>2440930</v>
      </c>
      <c r="S104" s="2"/>
    </row>
    <row r="105" spans="1:19" ht="18" customHeight="1">
      <c r="A105" s="2"/>
      <c r="B105" s="7" t="s">
        <v>256</v>
      </c>
      <c r="C105" s="7" t="s">
        <v>1</v>
      </c>
      <c r="D105" s="7" t="s">
        <v>1</v>
      </c>
      <c r="E105" s="31" t="s">
        <v>255</v>
      </c>
      <c r="F105" s="31"/>
      <c r="G105" s="8">
        <v>2381000</v>
      </c>
      <c r="H105" s="8">
        <v>2381000</v>
      </c>
      <c r="I105" s="8">
        <v>1800000</v>
      </c>
      <c r="J105" s="8">
        <v>31000</v>
      </c>
      <c r="K105" s="8">
        <v>0</v>
      </c>
      <c r="L105" s="8">
        <v>59930</v>
      </c>
      <c r="M105" s="8">
        <v>59930</v>
      </c>
      <c r="N105" s="8">
        <v>0</v>
      </c>
      <c r="O105" s="8">
        <v>0</v>
      </c>
      <c r="P105" s="8">
        <v>0</v>
      </c>
      <c r="Q105" s="8">
        <v>59930</v>
      </c>
      <c r="R105" s="8">
        <v>2440930</v>
      </c>
      <c r="S105" s="2"/>
    </row>
    <row r="106" spans="1:19" ht="13.5" customHeight="1">
      <c r="A106" s="2"/>
      <c r="B106" s="7" t="s">
        <v>1</v>
      </c>
      <c r="C106" s="7" t="s">
        <v>37</v>
      </c>
      <c r="D106" s="7" t="s">
        <v>1</v>
      </c>
      <c r="E106" s="31" t="s">
        <v>38</v>
      </c>
      <c r="F106" s="31"/>
      <c r="G106" s="8">
        <v>2364500</v>
      </c>
      <c r="H106" s="8">
        <v>2364500</v>
      </c>
      <c r="I106" s="8">
        <v>1800000</v>
      </c>
      <c r="J106" s="8">
        <v>31000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2364500</v>
      </c>
      <c r="S106" s="2"/>
    </row>
    <row r="107" spans="1:19" ht="25.5" customHeight="1">
      <c r="A107" s="2"/>
      <c r="B107" s="5" t="s">
        <v>257</v>
      </c>
      <c r="C107" s="5" t="s">
        <v>40</v>
      </c>
      <c r="D107" s="5" t="s">
        <v>41</v>
      </c>
      <c r="E107" s="30" t="s">
        <v>42</v>
      </c>
      <c r="F107" s="30"/>
      <c r="G107" s="9">
        <v>2364500</v>
      </c>
      <c r="H107" s="9">
        <v>2364500</v>
      </c>
      <c r="I107" s="9">
        <v>1800000</v>
      </c>
      <c r="J107" s="9">
        <v>31000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8">
        <v>2364500</v>
      </c>
      <c r="S107" s="2"/>
    </row>
    <row r="108" spans="1:19" ht="13.5" customHeight="1">
      <c r="A108" s="2"/>
      <c r="B108" s="7" t="s">
        <v>1</v>
      </c>
      <c r="C108" s="7" t="s">
        <v>89</v>
      </c>
      <c r="D108" s="7" t="s">
        <v>1</v>
      </c>
      <c r="E108" s="31" t="s">
        <v>90</v>
      </c>
      <c r="F108" s="31"/>
      <c r="G108" s="8">
        <v>16500</v>
      </c>
      <c r="H108" s="8">
        <v>16500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16500</v>
      </c>
      <c r="S108" s="2"/>
    </row>
    <row r="109" spans="1:19" ht="18" customHeight="1">
      <c r="A109" s="2"/>
      <c r="B109" s="5" t="s">
        <v>258</v>
      </c>
      <c r="C109" s="5" t="s">
        <v>104</v>
      </c>
      <c r="D109" s="5" t="s">
        <v>105</v>
      </c>
      <c r="E109" s="30" t="s">
        <v>106</v>
      </c>
      <c r="F109" s="30"/>
      <c r="G109" s="9">
        <v>16500</v>
      </c>
      <c r="H109" s="9">
        <v>16500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8">
        <v>16500</v>
      </c>
      <c r="S109" s="2"/>
    </row>
    <row r="110" spans="1:19" ht="13.5" customHeight="1">
      <c r="A110" s="2"/>
      <c r="B110" s="7" t="s">
        <v>1</v>
      </c>
      <c r="C110" s="7" t="s">
        <v>259</v>
      </c>
      <c r="D110" s="7" t="s">
        <v>1</v>
      </c>
      <c r="E110" s="31" t="s">
        <v>260</v>
      </c>
      <c r="F110" s="31"/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59930</v>
      </c>
      <c r="M110" s="8">
        <v>59930</v>
      </c>
      <c r="N110" s="8">
        <v>0</v>
      </c>
      <c r="O110" s="8">
        <v>0</v>
      </c>
      <c r="P110" s="8">
        <v>0</v>
      </c>
      <c r="Q110" s="8">
        <v>59930</v>
      </c>
      <c r="R110" s="8">
        <v>59930</v>
      </c>
      <c r="S110" s="2"/>
    </row>
    <row r="111" spans="1:19" ht="18" customHeight="1">
      <c r="A111" s="2"/>
      <c r="B111" s="5" t="s">
        <v>261</v>
      </c>
      <c r="C111" s="5" t="s">
        <v>262</v>
      </c>
      <c r="D111" s="5" t="s">
        <v>44</v>
      </c>
      <c r="E111" s="30" t="s">
        <v>263</v>
      </c>
      <c r="F111" s="30"/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59930</v>
      </c>
      <c r="M111" s="9">
        <v>59930</v>
      </c>
      <c r="N111" s="9">
        <v>0</v>
      </c>
      <c r="O111" s="9">
        <v>0</v>
      </c>
      <c r="P111" s="9">
        <v>0</v>
      </c>
      <c r="Q111" s="9">
        <v>59930</v>
      </c>
      <c r="R111" s="8">
        <v>59930</v>
      </c>
      <c r="S111" s="2"/>
    </row>
    <row r="112" spans="1:19" ht="15.75" customHeight="1">
      <c r="A112" s="2"/>
      <c r="B112" s="7" t="s">
        <v>264</v>
      </c>
      <c r="C112" s="7" t="s">
        <v>264</v>
      </c>
      <c r="D112" s="7" t="s">
        <v>264</v>
      </c>
      <c r="E112" s="31" t="s">
        <v>265</v>
      </c>
      <c r="F112" s="31"/>
      <c r="G112" s="24">
        <f>199362191-49000</f>
        <v>199313191</v>
      </c>
      <c r="H112" s="24">
        <f>181838091-49000</f>
        <v>181789091</v>
      </c>
      <c r="I112" s="24">
        <f>123665538-49000</f>
        <v>123616538</v>
      </c>
      <c r="J112" s="8">
        <v>10398300</v>
      </c>
      <c r="K112" s="8">
        <v>17524100</v>
      </c>
      <c r="L112" s="20">
        <f>19197471+49000</f>
        <v>19246471</v>
      </c>
      <c r="M112" s="20">
        <f>16183364+49000</f>
        <v>16232364</v>
      </c>
      <c r="N112" s="20">
        <f>2108004+49000</f>
        <v>2157004</v>
      </c>
      <c r="O112" s="8">
        <v>262000</v>
      </c>
      <c r="P112" s="8">
        <v>87000</v>
      </c>
      <c r="Q112" s="20">
        <f>17089467+49000</f>
        <v>17138467</v>
      </c>
      <c r="R112" s="20">
        <f>G112+L112</f>
        <v>218559662</v>
      </c>
      <c r="S112" s="2"/>
    </row>
    <row r="113" spans="1:19" ht="15.75" customHeight="1">
      <c r="A113" s="2"/>
      <c r="B113" s="11"/>
      <c r="C113" s="11"/>
      <c r="D113" s="11"/>
      <c r="E113" s="12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2"/>
    </row>
    <row r="114" spans="1:19" s="14" customFormat="1" ht="15.75" customHeight="1">
      <c r="A114" s="1"/>
      <c r="B114" s="1"/>
      <c r="C114" s="1"/>
      <c r="D114" s="29" t="s">
        <v>266</v>
      </c>
      <c r="E114" s="29"/>
      <c r="F114" s="29"/>
      <c r="G114" s="29"/>
      <c r="H114" s="29"/>
      <c r="I114" s="29"/>
      <c r="J114" s="1"/>
      <c r="K114" s="29" t="s">
        <v>267</v>
      </c>
      <c r="L114" s="29"/>
      <c r="M114" s="29"/>
      <c r="N114" s="29"/>
      <c r="O114" s="29"/>
      <c r="P114" s="29"/>
      <c r="Q114" s="1"/>
      <c r="R114" s="1"/>
      <c r="S114" s="1"/>
    </row>
  </sheetData>
  <sheetProtection/>
  <mergeCells count="126">
    <mergeCell ref="N1:R1"/>
    <mergeCell ref="N2:R2"/>
    <mergeCell ref="N3:R3"/>
    <mergeCell ref="N4:R4"/>
    <mergeCell ref="B5:R5"/>
    <mergeCell ref="B6:R6"/>
    <mergeCell ref="B7:E7"/>
    <mergeCell ref="B8:E8"/>
    <mergeCell ref="B10:B12"/>
    <mergeCell ref="C10:C12"/>
    <mergeCell ref="D10:D12"/>
    <mergeCell ref="E10:F12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D114:I114"/>
    <mergeCell ref="K114:P114"/>
    <mergeCell ref="E107:F107"/>
    <mergeCell ref="E108:F108"/>
    <mergeCell ref="E109:F109"/>
    <mergeCell ref="E110:F110"/>
    <mergeCell ref="E111:F111"/>
    <mergeCell ref="E112:F112"/>
  </mergeCells>
  <printOptions/>
  <pageMargins left="0.4724409448818898" right="0.2755905511811024" top="0.6692913385826772" bottom="0.3937007874015748" header="0.5118110236220472" footer="0.5118110236220472"/>
  <pageSetup horizontalDpi="300" verticalDpi="300" orientation="landscape" pageOrder="overThenDown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2021-05-18T08:43:23Z</cp:lastPrinted>
  <dcterms:created xsi:type="dcterms:W3CDTF">2021-04-23T06:36:03Z</dcterms:created>
  <dcterms:modified xsi:type="dcterms:W3CDTF">2021-05-19T10:57:42Z</dcterms:modified>
  <cp:category/>
  <cp:version/>
  <cp:contentType/>
  <cp:contentStatus/>
</cp:coreProperties>
</file>